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SVR01\server1\A1A-ﾌｧｲﾙ管理表B\S-調査関係\S5-中高財務状況調査\2年度\"/>
    </mc:Choice>
  </mc:AlternateContent>
  <bookViews>
    <workbookView xWindow="-15" yWindow="-15" windowWidth="15600" windowHeight="5595" tabRatio="828"/>
  </bookViews>
  <sheets>
    <sheet name="表紙" sheetId="1" r:id="rId1"/>
    <sheet name="目次 " sheetId="63" r:id="rId2"/>
    <sheet name="１-決算･予算" sheetId="106" r:id="rId3"/>
    <sheet name="１-元.決算･予算 -2 " sheetId="107" r:id="rId4"/>
    <sheet name="（１）生徒納付金" sheetId="28" r:id="rId5"/>
    <sheet name="（２）補助金" sheetId="25" r:id="rId6"/>
    <sheet name="（３）借入金等" sheetId="7" r:id="rId7"/>
    <sheet name="（４）人件費" sheetId="8" r:id="rId8"/>
    <sheet name="（５）本務教職員給与" sheetId="9" r:id="rId9"/>
    <sheet name="（６-1）元年度決算高校教諭給与調1　" sheetId="112" r:id="rId10"/>
    <sheet name="（６-1）元年度決算高校教諭給与調2　" sheetId="113" r:id="rId11"/>
    <sheet name="（６-1）元年度決算見込給与状況3" sheetId="114" r:id="rId12"/>
    <sheet name="（6-1）元年度決算見込給与状況4 " sheetId="120" r:id="rId13"/>
    <sheet name="（６-1）2年度決算見込高校教諭給与調1　" sheetId="116" r:id="rId14"/>
    <sheet name="（６-1）2年度決算見込高校教諭給与調2" sheetId="117" r:id="rId15"/>
    <sheet name="（６-1）2年度決算見込給与状況3 " sheetId="118" r:id="rId16"/>
    <sheet name="（6-1）2年度決算見込給与状況4" sheetId="119" r:id="rId17"/>
    <sheet name="　（６-2）給与等規程整備状況" sheetId="64" r:id="rId18"/>
    <sheet name="　（７）施設関係支出内訳" sheetId="65" r:id="rId19"/>
    <sheet name="　（８）法人本部負担金内訳" sheetId="66" r:id="rId20"/>
    <sheet name="　２.借入金内訳" sheetId="67" r:id="rId21"/>
    <sheet name="３.未払金・手形債務内訳" sheetId="68" r:id="rId22"/>
    <sheet name="４.退学者及び原級留置者" sheetId="69" r:id="rId23"/>
    <sheet name="５.卒業生の進路状況 " sheetId="100" r:id="rId24"/>
    <sheet name="６.教職員の状況 " sheetId="101" r:id="rId25"/>
    <sheet name="７.学級編成の状況" sheetId="72" r:id="rId26"/>
    <sheet name="7.学級編成の状況-2" sheetId="73" r:id="rId27"/>
  </sheets>
  <definedNames>
    <definedName name="_xlnm.Print_Area" localSheetId="20">'　２.借入金内訳'!$A$1:$AL$35</definedName>
    <definedName name="_xlnm.Print_Area" localSheetId="7">'（４）人件費'!$A$1:$AR$37</definedName>
    <definedName name="_xlnm.Print_Area" localSheetId="8">'（５）本務教職員給与'!$A$1:$AY$35</definedName>
    <definedName name="_xlnm.Print_Area" localSheetId="16">'（6-1）2年度決算見込給与状況4'!$A$1:$W$41</definedName>
    <definedName name="_xlnm.Print_Area" localSheetId="13">'（６-1）2年度決算見込高校教諭給与調1　'!$A$1:$CJ$58</definedName>
    <definedName name="_xlnm.Print_Area" localSheetId="14">'（６-1）2年度決算見込高校教諭給与調2'!$A$1:$CM$58</definedName>
    <definedName name="_xlnm.Print_Area" localSheetId="12">'（6-1）元年度決算見込給与状況4 '!$A$1:$W$41</definedName>
    <definedName name="_xlnm.Print_Area" localSheetId="9">'（６-1）元年度決算高校教諭給与調1　'!$A$1:$CJ$58</definedName>
    <definedName name="_xlnm.Print_Area" localSheetId="10">'（６-1）元年度決算高校教諭給与調2　'!$A$1:$CM$58</definedName>
    <definedName name="_xlnm.Print_Area" localSheetId="2">'１-決算･予算'!$A$1:$AN$42</definedName>
    <definedName name="_xlnm.Print_Area" localSheetId="3">'１-元.決算･予算 -2 '!$A$1:$AN$43</definedName>
    <definedName name="_xlnm.Print_Area" localSheetId="0">表紙!$A$1:$T$35</definedName>
    <definedName name="_xlnm.Print_Area" localSheetId="1">'目次 '!$A$1:$AC$36</definedName>
  </definedNames>
  <calcPr calcId="162913"/>
</workbook>
</file>

<file path=xl/calcChain.xml><?xml version="1.0" encoding="utf-8"?>
<calcChain xmlns="http://schemas.openxmlformats.org/spreadsheetml/2006/main">
  <c r="CE36" i="117" l="1"/>
  <c r="CE34" i="117"/>
  <c r="CE38" i="117" s="1"/>
  <c r="CE31" i="117"/>
  <c r="CE29" i="117"/>
  <c r="CE33" i="117" s="1"/>
  <c r="BN36" i="117"/>
  <c r="BN34" i="117"/>
  <c r="BN38" i="117" s="1"/>
  <c r="BN31" i="117"/>
  <c r="BN33" i="117" s="1"/>
  <c r="BN29" i="117"/>
  <c r="AW36" i="117"/>
  <c r="AW34" i="117"/>
  <c r="AW38" i="117" s="1"/>
  <c r="AW31" i="117"/>
  <c r="AW33" i="117" s="1"/>
  <c r="AW29" i="117"/>
  <c r="AF38" i="117"/>
  <c r="AF36" i="117"/>
  <c r="AF34" i="117"/>
  <c r="AF31" i="117"/>
  <c r="AF33" i="117" s="1"/>
  <c r="AF29" i="117"/>
  <c r="O36" i="117"/>
  <c r="O34" i="117"/>
  <c r="O38" i="117" s="1"/>
  <c r="O33" i="117"/>
  <c r="O31" i="117"/>
  <c r="O29" i="117"/>
  <c r="CB37" i="116"/>
  <c r="BK37" i="116"/>
  <c r="AT37" i="116"/>
  <c r="CB35" i="116"/>
  <c r="CB39" i="116" s="1"/>
  <c r="BK35" i="116"/>
  <c r="BK39" i="116" s="1"/>
  <c r="AT35" i="116"/>
  <c r="AT39" i="116" s="1"/>
  <c r="CB32" i="116"/>
  <c r="BK32" i="116"/>
  <c r="AT32" i="116"/>
  <c r="CB30" i="116"/>
  <c r="CB34" i="116" s="1"/>
  <c r="BK30" i="116"/>
  <c r="BK34" i="116" s="1"/>
  <c r="AT30" i="116"/>
  <c r="AT34" i="116" s="1"/>
  <c r="AC37" i="116"/>
  <c r="AC35" i="116"/>
  <c r="CE13" i="117"/>
  <c r="BN13" i="117"/>
  <c r="AW13" i="117"/>
  <c r="AF13" i="117"/>
  <c r="O13" i="117"/>
  <c r="CE12" i="117"/>
  <c r="BN12" i="117"/>
  <c r="AW12" i="117"/>
  <c r="AF12" i="117"/>
  <c r="O12" i="117"/>
  <c r="CB14" i="116"/>
  <c r="BK14" i="116"/>
  <c r="AT14" i="116"/>
  <c r="AC14" i="116"/>
  <c r="CB13" i="116"/>
  <c r="BK13" i="116"/>
  <c r="AT13" i="116"/>
  <c r="AC13" i="116"/>
  <c r="CE36" i="113"/>
  <c r="CE34" i="113"/>
  <c r="CE38" i="113" s="1"/>
  <c r="CE31" i="113"/>
  <c r="CE33" i="113" s="1"/>
  <c r="CE29" i="113"/>
  <c r="BN36" i="113"/>
  <c r="BN34" i="113"/>
  <c r="BN38" i="113" s="1"/>
  <c r="BN31" i="113"/>
  <c r="BN29" i="113"/>
  <c r="BN33" i="113" s="1"/>
  <c r="AW36" i="113"/>
  <c r="AW34" i="113"/>
  <c r="AW38" i="113" s="1"/>
  <c r="AW33" i="113"/>
  <c r="AW31" i="113"/>
  <c r="AW29" i="113"/>
  <c r="AF36" i="113"/>
  <c r="AF34" i="113"/>
  <c r="AF38" i="113" s="1"/>
  <c r="AF31" i="113"/>
  <c r="AF29" i="113"/>
  <c r="AF33" i="113" s="1"/>
  <c r="O29" i="113"/>
  <c r="O36" i="113"/>
  <c r="O34" i="113"/>
  <c r="O38" i="113" s="1"/>
  <c r="O31" i="113"/>
  <c r="O33" i="113"/>
  <c r="BK30" i="112"/>
  <c r="BK37" i="112"/>
  <c r="BK39" i="112" s="1"/>
  <c r="BK35" i="112"/>
  <c r="BK32" i="112"/>
  <c r="BK34" i="112"/>
  <c r="AT37" i="112"/>
  <c r="AT35" i="112"/>
  <c r="AT32" i="112"/>
  <c r="AT30" i="112"/>
  <c r="AC37" i="112"/>
  <c r="AC35" i="112"/>
  <c r="AC32" i="112"/>
  <c r="AC30" i="112"/>
  <c r="L10" i="68" l="1"/>
  <c r="L9" i="68"/>
  <c r="BX7" i="117"/>
  <c r="BG7" i="117"/>
  <c r="AP7" i="117"/>
  <c r="Y7" i="117"/>
  <c r="BX6" i="117"/>
  <c r="BG6" i="117"/>
  <c r="AP6" i="117"/>
  <c r="Y6" i="117"/>
  <c r="BU8" i="116"/>
  <c r="BD8" i="116"/>
  <c r="AM8" i="116"/>
  <c r="BU7" i="116"/>
  <c r="BD7" i="116"/>
  <c r="AM7" i="116"/>
  <c r="BX7" i="113"/>
  <c r="BG7" i="113"/>
  <c r="AP7" i="113"/>
  <c r="Y7" i="113"/>
  <c r="BX6" i="113"/>
  <c r="BG6" i="113"/>
  <c r="AP6" i="113"/>
  <c r="Y6" i="113"/>
  <c r="BU8" i="112"/>
  <c r="BD8" i="112"/>
  <c r="AM8" i="112"/>
  <c r="BU7" i="112"/>
  <c r="BD7" i="112"/>
  <c r="AM7" i="112"/>
  <c r="BT17" i="28" l="1"/>
  <c r="BP17" i="28"/>
  <c r="BH17" i="28"/>
  <c r="BD17" i="28"/>
  <c r="AR17" i="28"/>
  <c r="AJ17" i="28"/>
  <c r="AB17" i="28"/>
  <c r="AN17" i="28"/>
  <c r="AF17" i="28"/>
  <c r="X17" i="28"/>
  <c r="BH7" i="28"/>
  <c r="BD7" i="28"/>
  <c r="AZ7" i="28"/>
  <c r="AV7" i="28"/>
  <c r="AR7" i="28"/>
  <c r="AJ7" i="28"/>
  <c r="AB7" i="28"/>
  <c r="AN7" i="28"/>
  <c r="AF7" i="28"/>
  <c r="X7" i="28"/>
  <c r="CE51" i="117" l="1"/>
  <c r="BN51" i="117"/>
  <c r="AW51" i="117"/>
  <c r="AF51" i="117"/>
  <c r="O51" i="117"/>
  <c r="BN24" i="117"/>
  <c r="AW24" i="117"/>
  <c r="AF24" i="117"/>
  <c r="O24" i="117"/>
  <c r="BN23" i="117"/>
  <c r="AW23" i="117"/>
  <c r="AF23" i="117"/>
  <c r="O23" i="117"/>
  <c r="CE19" i="117"/>
  <c r="BN19" i="117"/>
  <c r="AW19" i="117"/>
  <c r="AF19" i="117"/>
  <c r="O19" i="117"/>
  <c r="BW15" i="117"/>
  <c r="CE15" i="117" s="1"/>
  <c r="BF15" i="117"/>
  <c r="BN15" i="117" s="1"/>
  <c r="AO15" i="117"/>
  <c r="AO18" i="117" s="1"/>
  <c r="AO27" i="117" s="1"/>
  <c r="X15" i="117"/>
  <c r="AF15" i="117" s="1"/>
  <c r="G15" i="117"/>
  <c r="G18" i="117" s="1"/>
  <c r="O18" i="117" s="1"/>
  <c r="BW14" i="117"/>
  <c r="BF14" i="117"/>
  <c r="AO14" i="117"/>
  <c r="X14" i="117"/>
  <c r="X16" i="117" s="1"/>
  <c r="G14" i="117"/>
  <c r="CB52" i="116"/>
  <c r="BK52" i="116"/>
  <c r="AT52" i="116"/>
  <c r="AC52" i="116"/>
  <c r="N39" i="116"/>
  <c r="N34" i="116"/>
  <c r="CB25" i="116"/>
  <c r="BK25" i="116"/>
  <c r="AT25" i="116"/>
  <c r="AC25" i="116"/>
  <c r="CB24" i="116"/>
  <c r="BK24" i="116"/>
  <c r="AT24" i="116"/>
  <c r="AC24" i="116"/>
  <c r="AT22" i="116"/>
  <c r="AC22" i="116"/>
  <c r="CB20" i="116"/>
  <c r="BK20" i="116"/>
  <c r="AT20" i="116"/>
  <c r="BT17" i="116"/>
  <c r="BT16" i="116"/>
  <c r="BT19" i="116" s="1"/>
  <c r="BC16" i="116"/>
  <c r="AL16" i="116"/>
  <c r="AL19" i="116" s="1"/>
  <c r="U16" i="116"/>
  <c r="U19" i="116" s="1"/>
  <c r="U28" i="116" s="1"/>
  <c r="BT15" i="116"/>
  <c r="BC15" i="116"/>
  <c r="AL15" i="116"/>
  <c r="U15" i="116"/>
  <c r="AF14" i="117" l="1"/>
  <c r="U17" i="116"/>
  <c r="AW14" i="117"/>
  <c r="AC15" i="116"/>
  <c r="BF16" i="117"/>
  <c r="BW16" i="117"/>
  <c r="BC17" i="116"/>
  <c r="BK17" i="116" s="1"/>
  <c r="O14" i="117"/>
  <c r="O15" i="117"/>
  <c r="BF18" i="117"/>
  <c r="BF27" i="117" s="1"/>
  <c r="BW18" i="117"/>
  <c r="BW27" i="117" s="1"/>
  <c r="CE14" i="117"/>
  <c r="BN14" i="117"/>
  <c r="AW15" i="117"/>
  <c r="AO16" i="117"/>
  <c r="X18" i="117"/>
  <c r="AF18" i="117" s="1"/>
  <c r="G16" i="117"/>
  <c r="BT28" i="116"/>
  <c r="CB19" i="116"/>
  <c r="CB16" i="116"/>
  <c r="CB17" i="116"/>
  <c r="CB15" i="116"/>
  <c r="BK16" i="116"/>
  <c r="BC19" i="116"/>
  <c r="BK19" i="116" s="1"/>
  <c r="BK15" i="116"/>
  <c r="AL28" i="116"/>
  <c r="AT19" i="116"/>
  <c r="AT16" i="116"/>
  <c r="AT15" i="116"/>
  <c r="AL17" i="116"/>
  <c r="AC16" i="116"/>
  <c r="G27" i="117"/>
  <c r="BT27" i="116"/>
  <c r="AF16" i="117"/>
  <c r="BN16" i="117"/>
  <c r="AW18" i="117"/>
  <c r="X26" i="117"/>
  <c r="AC19" i="116"/>
  <c r="BF26" i="117"/>
  <c r="AC39" i="116"/>
  <c r="O16" i="117"/>
  <c r="AW16" i="117"/>
  <c r="G26" i="117"/>
  <c r="BN18" i="117" l="1"/>
  <c r="BN28" i="117" s="1"/>
  <c r="AC17" i="116"/>
  <c r="BC27" i="116"/>
  <c r="AC32" i="116"/>
  <c r="U27" i="116"/>
  <c r="AC30" i="116"/>
  <c r="CE16" i="117"/>
  <c r="AW28" i="117"/>
  <c r="AL27" i="116"/>
  <c r="X27" i="117"/>
  <c r="O28" i="117"/>
  <c r="BW26" i="117"/>
  <c r="CB29" i="116"/>
  <c r="CE18" i="117"/>
  <c r="CE28" i="117" s="1"/>
  <c r="AO26" i="117"/>
  <c r="AF28" i="117"/>
  <c r="AF41" i="117"/>
  <c r="O41" i="117"/>
  <c r="O44" i="117" s="1"/>
  <c r="O53" i="117" s="1"/>
  <c r="CB42" i="116"/>
  <c r="BK29" i="116"/>
  <c r="BC28" i="116"/>
  <c r="AT17" i="116"/>
  <c r="AT29" i="116" s="1"/>
  <c r="AC29" i="116"/>
  <c r="AC34" i="116"/>
  <c r="AC42" i="116" s="1"/>
  <c r="AC45" i="116" l="1"/>
  <c r="AC54" i="116" s="1"/>
  <c r="AT42" i="116"/>
  <c r="AT45" i="116" s="1"/>
  <c r="AT54" i="116" s="1"/>
  <c r="BN41" i="117"/>
  <c r="BN44" i="117" s="1"/>
  <c r="BN53" i="117" s="1"/>
  <c r="BK42" i="116"/>
  <c r="CE41" i="117"/>
  <c r="CE44" i="117" s="1"/>
  <c r="CE53" i="117" s="1"/>
  <c r="CB45" i="116"/>
  <c r="CB54" i="116" s="1"/>
  <c r="AW41" i="117"/>
  <c r="AW44" i="117" s="1"/>
  <c r="AW53" i="117" s="1"/>
  <c r="AF44" i="117"/>
  <c r="AF53" i="117" s="1"/>
  <c r="BK45" i="116"/>
  <c r="BK54" i="116" s="1"/>
  <c r="AV10" i="28"/>
  <c r="BD10" i="28" s="1"/>
  <c r="AV8" i="28"/>
  <c r="AJ24" i="106"/>
  <c r="AJ23" i="106"/>
  <c r="AJ8" i="106"/>
  <c r="P27" i="106"/>
  <c r="AS15" i="7" l="1"/>
  <c r="AS24" i="7" s="1"/>
  <c r="X15" i="7"/>
  <c r="X24" i="7" s="1"/>
  <c r="AI44" i="72" l="1"/>
  <c r="AT44" i="72"/>
  <c r="AR21" i="73"/>
  <c r="AR16" i="73"/>
  <c r="AR11" i="73"/>
  <c r="BE44" i="72"/>
  <c r="BE36" i="72"/>
  <c r="X44" i="72"/>
  <c r="M44" i="72"/>
  <c r="AR26" i="72"/>
  <c r="AL26" i="72"/>
  <c r="AF26" i="72"/>
  <c r="Z26" i="72"/>
  <c r="S26" i="72"/>
  <c r="M26" i="72"/>
  <c r="CB27" i="69"/>
  <c r="BY27" i="69"/>
  <c r="CB22" i="69"/>
  <c r="CB24" i="69" s="1"/>
  <c r="BY22" i="69"/>
  <c r="BY24" i="69" s="1"/>
  <c r="CB18" i="69"/>
  <c r="BY18" i="69"/>
  <c r="CB15" i="69"/>
  <c r="BY15" i="69"/>
  <c r="L17" i="67"/>
  <c r="AG13" i="67"/>
  <c r="L13" i="67"/>
  <c r="AE12" i="65"/>
  <c r="AB12" i="65"/>
  <c r="BH19" i="28" l="1"/>
  <c r="BL19" i="28" s="1"/>
  <c r="BH18" i="28"/>
  <c r="BL18" i="28" s="1"/>
  <c r="BD19" i="28"/>
  <c r="BD18" i="28"/>
  <c r="BD8" i="28"/>
  <c r="L35" i="106" l="1"/>
  <c r="H35" i="106"/>
  <c r="P37" i="106"/>
  <c r="P36" i="106"/>
  <c r="CE51" i="113" l="1"/>
  <c r="BN51" i="113"/>
  <c r="AW51" i="113"/>
  <c r="AF51" i="113"/>
  <c r="O51" i="113"/>
  <c r="BN24" i="113"/>
  <c r="AW24" i="113"/>
  <c r="AF24" i="113"/>
  <c r="O24" i="113"/>
  <c r="BN23" i="113"/>
  <c r="AW23" i="113"/>
  <c r="AF23" i="113"/>
  <c r="O23" i="113"/>
  <c r="CE19" i="113"/>
  <c r="BN19" i="113"/>
  <c r="AW19" i="113"/>
  <c r="AF19" i="113"/>
  <c r="O19" i="113"/>
  <c r="BW15" i="113"/>
  <c r="CE15" i="113" s="1"/>
  <c r="BF15" i="113"/>
  <c r="AO15" i="113"/>
  <c r="AW15" i="113" s="1"/>
  <c r="X15" i="113"/>
  <c r="AF15" i="113" s="1"/>
  <c r="G15" i="113"/>
  <c r="O15" i="113" s="1"/>
  <c r="BW14" i="113"/>
  <c r="BF14" i="113"/>
  <c r="AO14" i="113"/>
  <c r="X14" i="113"/>
  <c r="G14" i="113"/>
  <c r="CE13" i="113"/>
  <c r="BN13" i="113"/>
  <c r="AW13" i="113"/>
  <c r="AF13" i="113"/>
  <c r="O13" i="113"/>
  <c r="CE12" i="113"/>
  <c r="BN12" i="113"/>
  <c r="AW12" i="113"/>
  <c r="AF12" i="113"/>
  <c r="O12" i="113"/>
  <c r="CB52" i="112"/>
  <c r="BK52" i="112"/>
  <c r="AT52" i="112"/>
  <c r="AC52" i="112"/>
  <c r="N39" i="112"/>
  <c r="N34" i="112"/>
  <c r="CB25" i="112"/>
  <c r="BK25" i="112"/>
  <c r="AT25" i="112"/>
  <c r="AC25" i="112"/>
  <c r="CB24" i="112"/>
  <c r="BK24" i="112"/>
  <c r="AT24" i="112"/>
  <c r="AC24" i="112"/>
  <c r="AT22" i="112"/>
  <c r="AC22" i="112"/>
  <c r="CB20" i="112"/>
  <c r="BK20" i="112"/>
  <c r="AT20" i="112"/>
  <c r="BT16" i="112"/>
  <c r="BT19" i="112" s="1"/>
  <c r="BC16" i="112"/>
  <c r="BK16" i="112" s="1"/>
  <c r="AL16" i="112"/>
  <c r="U16" i="112"/>
  <c r="BT15" i="112"/>
  <c r="BC15" i="112"/>
  <c r="AL15" i="112"/>
  <c r="U15" i="112"/>
  <c r="CB14" i="112"/>
  <c r="BK14" i="112"/>
  <c r="AT14" i="112"/>
  <c r="AC14" i="112"/>
  <c r="CB13" i="112"/>
  <c r="BK13" i="112"/>
  <c r="AT13" i="112"/>
  <c r="AC13" i="112"/>
  <c r="CB32" i="112" l="1"/>
  <c r="CB30" i="112"/>
  <c r="CB34" i="112" s="1"/>
  <c r="BK15" i="112"/>
  <c r="AF14" i="113"/>
  <c r="BT17" i="112"/>
  <c r="CB37" i="112" s="1"/>
  <c r="BN14" i="113"/>
  <c r="BT28" i="112"/>
  <c r="CB19" i="112"/>
  <c r="AT15" i="112"/>
  <c r="CB15" i="112"/>
  <c r="AT16" i="112"/>
  <c r="CB16" i="112"/>
  <c r="X16" i="113"/>
  <c r="BF16" i="113"/>
  <c r="G18" i="113"/>
  <c r="O18" i="113" s="1"/>
  <c r="AO18" i="113"/>
  <c r="AW18" i="113" s="1"/>
  <c r="BW18" i="113"/>
  <c r="CE18" i="113" s="1"/>
  <c r="U17" i="112"/>
  <c r="AC17" i="112" s="1"/>
  <c r="BC17" i="112"/>
  <c r="U19" i="112"/>
  <c r="AC19" i="112" s="1"/>
  <c r="BC19" i="112"/>
  <c r="BK19" i="112" s="1"/>
  <c r="AC15" i="112"/>
  <c r="AC16" i="112"/>
  <c r="G16" i="113"/>
  <c r="AO16" i="113"/>
  <c r="BW16" i="113"/>
  <c r="X18" i="113"/>
  <c r="BF18" i="113"/>
  <c r="BN18" i="113" s="1"/>
  <c r="AL17" i="112"/>
  <c r="AL19" i="112"/>
  <c r="AT19" i="112" s="1"/>
  <c r="O14" i="113"/>
  <c r="AW14" i="113"/>
  <c r="CE14" i="113"/>
  <c r="BN15" i="113"/>
  <c r="AF19" i="107"/>
  <c r="AB19" i="107"/>
  <c r="H7" i="107"/>
  <c r="CB35" i="112" l="1"/>
  <c r="CB39" i="112" s="1"/>
  <c r="AC29" i="112"/>
  <c r="AB42" i="107"/>
  <c r="AT39" i="112"/>
  <c r="U27" i="112"/>
  <c r="U28" i="112"/>
  <c r="CB17" i="112"/>
  <c r="CB29" i="112" s="1"/>
  <c r="AC39" i="112"/>
  <c r="BT27" i="112"/>
  <c r="BW26" i="113"/>
  <c r="BF26" i="113"/>
  <c r="AO27" i="113"/>
  <c r="AF16" i="113"/>
  <c r="BK17" i="112"/>
  <c r="BK29" i="112" s="1"/>
  <c r="AT17" i="112"/>
  <c r="AT29" i="112" s="1"/>
  <c r="AL27" i="112"/>
  <c r="X26" i="113"/>
  <c r="O16" i="113"/>
  <c r="O28" i="113" s="1"/>
  <c r="G26" i="113"/>
  <c r="AF18" i="113"/>
  <c r="AF28" i="113" s="1"/>
  <c r="X27" i="113"/>
  <c r="CE16" i="113"/>
  <c r="CE28" i="113" s="1"/>
  <c r="AW16" i="113"/>
  <c r="AW28" i="113" s="1"/>
  <c r="AO26" i="113"/>
  <c r="BC28" i="112"/>
  <c r="BW27" i="113"/>
  <c r="BC27" i="112"/>
  <c r="BN16" i="113"/>
  <c r="BN28" i="113" s="1"/>
  <c r="BF27" i="113"/>
  <c r="AL28" i="112"/>
  <c r="G27" i="113"/>
  <c r="AJ24" i="107"/>
  <c r="AJ22" i="107"/>
  <c r="AJ21" i="107"/>
  <c r="AJ23" i="107"/>
  <c r="AJ33" i="107"/>
  <c r="AJ32" i="107"/>
  <c r="AJ31" i="107"/>
  <c r="AJ30" i="107"/>
  <c r="AJ29" i="107"/>
  <c r="AJ28" i="107"/>
  <c r="AJ27" i="107"/>
  <c r="AJ26" i="107"/>
  <c r="AF25" i="107"/>
  <c r="AB25" i="107"/>
  <c r="P42" i="107"/>
  <c r="P41" i="107"/>
  <c r="AJ40" i="107"/>
  <c r="P40" i="107"/>
  <c r="AJ39" i="107"/>
  <c r="P39" i="107"/>
  <c r="L39" i="107"/>
  <c r="H39" i="107"/>
  <c r="AJ38" i="107"/>
  <c r="P38" i="107"/>
  <c r="AJ37" i="107"/>
  <c r="P37" i="107"/>
  <c r="AF36" i="107"/>
  <c r="AB36" i="107"/>
  <c r="AJ36" i="107" s="1"/>
  <c r="L36" i="107"/>
  <c r="H36" i="107"/>
  <c r="P36" i="107" s="1"/>
  <c r="AJ34" i="107"/>
  <c r="P34" i="107"/>
  <c r="P33" i="107"/>
  <c r="P32" i="107"/>
  <c r="P31" i="107"/>
  <c r="P30" i="107"/>
  <c r="P29" i="107"/>
  <c r="P28" i="107"/>
  <c r="P27" i="107"/>
  <c r="P26" i="107"/>
  <c r="P25" i="107"/>
  <c r="P24" i="107"/>
  <c r="P23" i="107"/>
  <c r="P22" i="107"/>
  <c r="P21" i="107"/>
  <c r="AJ20" i="107"/>
  <c r="P20" i="107"/>
  <c r="P19" i="107"/>
  <c r="AJ18" i="107"/>
  <c r="P18" i="107"/>
  <c r="AJ17" i="107"/>
  <c r="P17" i="107"/>
  <c r="AJ16" i="107"/>
  <c r="P16" i="107"/>
  <c r="AJ15" i="107"/>
  <c r="P15" i="107"/>
  <c r="AJ14" i="107"/>
  <c r="P14" i="107"/>
  <c r="AF13" i="107"/>
  <c r="AB13" i="107"/>
  <c r="P13" i="107"/>
  <c r="L13" i="107"/>
  <c r="H13" i="107"/>
  <c r="AJ12" i="107"/>
  <c r="AJ11" i="107"/>
  <c r="P11" i="107"/>
  <c r="AJ10" i="107"/>
  <c r="P10" i="107"/>
  <c r="AJ9" i="107"/>
  <c r="P9" i="107"/>
  <c r="AJ8" i="107"/>
  <c r="P8" i="107"/>
  <c r="AJ7" i="107"/>
  <c r="AF7" i="107"/>
  <c r="AB7" i="107"/>
  <c r="L7" i="107"/>
  <c r="AF33" i="106"/>
  <c r="AF22" i="106"/>
  <c r="AF16" i="106"/>
  <c r="AF12" i="106"/>
  <c r="AF7" i="106"/>
  <c r="L30" i="106"/>
  <c r="L25" i="106"/>
  <c r="L21" i="106"/>
  <c r="L18" i="106"/>
  <c r="L14" i="106"/>
  <c r="L7" i="106"/>
  <c r="H30" i="106"/>
  <c r="H25" i="106"/>
  <c r="AB33" i="106"/>
  <c r="AB22" i="106"/>
  <c r="AB16" i="106"/>
  <c r="AB12" i="106"/>
  <c r="AB7" i="106"/>
  <c r="AJ37" i="106"/>
  <c r="AJ35" i="106"/>
  <c r="AJ34" i="106"/>
  <c r="AJ31" i="106"/>
  <c r="AJ30" i="106"/>
  <c r="AJ29" i="106"/>
  <c r="AJ28" i="106"/>
  <c r="AJ27" i="106"/>
  <c r="AJ26" i="106"/>
  <c r="AJ25" i="106"/>
  <c r="AJ21" i="106"/>
  <c r="AJ20" i="106"/>
  <c r="AJ19" i="106"/>
  <c r="AJ18" i="106"/>
  <c r="AJ17" i="106"/>
  <c r="AJ11" i="106"/>
  <c r="AJ10" i="106"/>
  <c r="AJ9" i="106"/>
  <c r="P34" i="106"/>
  <c r="P33" i="106"/>
  <c r="P32" i="106"/>
  <c r="P31" i="106"/>
  <c r="P28" i="106"/>
  <c r="P26" i="106"/>
  <c r="P24" i="106"/>
  <c r="P23" i="106"/>
  <c r="P22" i="106"/>
  <c r="H21" i="106"/>
  <c r="P20" i="106"/>
  <c r="P19" i="106"/>
  <c r="H18" i="106"/>
  <c r="P17" i="106"/>
  <c r="P16" i="106"/>
  <c r="AJ15" i="106"/>
  <c r="P15" i="106"/>
  <c r="AJ14" i="106"/>
  <c r="H14" i="106"/>
  <c r="AJ13" i="106"/>
  <c r="P12" i="106"/>
  <c r="P11" i="106"/>
  <c r="P10" i="106"/>
  <c r="P9" i="106"/>
  <c r="P8" i="106"/>
  <c r="H7" i="106"/>
  <c r="AW41" i="113" l="1"/>
  <c r="AW44" i="113" s="1"/>
  <c r="AW53" i="113" s="1"/>
  <c r="AB39" i="106"/>
  <c r="AJ13" i="107"/>
  <c r="AF42" i="107"/>
  <c r="AC34" i="112"/>
  <c r="AC42" i="112" s="1"/>
  <c r="AC45" i="112" s="1"/>
  <c r="AC54" i="112" s="1"/>
  <c r="AJ25" i="107"/>
  <c r="CE41" i="113"/>
  <c r="CE44" i="113" s="1"/>
  <c r="CE53" i="113" s="1"/>
  <c r="AF41" i="113"/>
  <c r="AF44" i="113" s="1"/>
  <c r="AF53" i="113" s="1"/>
  <c r="O41" i="113"/>
  <c r="O44" i="113" s="1"/>
  <c r="O53" i="113" s="1"/>
  <c r="BN41" i="113"/>
  <c r="BN44" i="113" s="1"/>
  <c r="BN53" i="113" s="1"/>
  <c r="AT34" i="112"/>
  <c r="AT42" i="112" s="1"/>
  <c r="AT45" i="112" s="1"/>
  <c r="AT54" i="112" s="1"/>
  <c r="CB42" i="112"/>
  <c r="CB45" i="112" s="1"/>
  <c r="CB54" i="112" s="1"/>
  <c r="AJ19" i="107"/>
  <c r="P7" i="107"/>
  <c r="AJ42" i="107" s="1"/>
  <c r="AF39" i="106"/>
  <c r="P35" i="106"/>
  <c r="P21" i="106"/>
  <c r="AJ12" i="106"/>
  <c r="P18" i="106"/>
  <c r="AJ16" i="106"/>
  <c r="AJ33" i="106"/>
  <c r="AJ22" i="106"/>
  <c r="AJ7" i="106"/>
  <c r="P25" i="106"/>
  <c r="P7" i="106"/>
  <c r="P14" i="106"/>
  <c r="P30" i="106"/>
  <c r="BK42" i="112" l="1"/>
  <c r="BK45" i="112" s="1"/>
  <c r="BK54" i="112" s="1"/>
  <c r="AJ39" i="106"/>
  <c r="BI16" i="69"/>
  <c r="BI17" i="69"/>
  <c r="BI19" i="69"/>
  <c r="BI20" i="69"/>
  <c r="BI22" i="69"/>
  <c r="BI23" i="69"/>
  <c r="BI14" i="69"/>
  <c r="BI13" i="69"/>
  <c r="AQ16" i="100" l="1"/>
  <c r="AN54" i="100" l="1"/>
  <c r="DF49" i="101" l="1"/>
  <c r="DC49" i="101"/>
  <c r="CZ49" i="101"/>
  <c r="CW49" i="101"/>
  <c r="CT49" i="101"/>
  <c r="CQ49" i="101"/>
  <c r="CN49" i="101"/>
  <c r="CK49" i="101"/>
  <c r="CH49" i="101"/>
  <c r="CE49" i="101"/>
  <c r="CB49" i="101"/>
  <c r="BY49" i="101"/>
  <c r="BV49" i="101"/>
  <c r="BS49" i="101"/>
  <c r="BP49" i="101"/>
  <c r="AX35" i="101"/>
  <c r="AU35" i="101"/>
  <c r="AR35" i="101"/>
  <c r="AO35" i="101"/>
  <c r="AL35" i="101"/>
  <c r="AI35" i="101"/>
  <c r="AF35" i="101"/>
  <c r="AC35" i="101"/>
  <c r="Z35" i="101"/>
  <c r="V35" i="101"/>
  <c r="S35" i="101"/>
  <c r="P35" i="101"/>
  <c r="M35" i="101"/>
  <c r="J35" i="101"/>
  <c r="BD33" i="101"/>
  <c r="BA33" i="101"/>
  <c r="BD31" i="101"/>
  <c r="BA31" i="101"/>
  <c r="BD29" i="101"/>
  <c r="BA29" i="101"/>
  <c r="BG29" i="101" s="1"/>
  <c r="AX20" i="101"/>
  <c r="AU20" i="101"/>
  <c r="AR20" i="101"/>
  <c r="AO20" i="101"/>
  <c r="AL20" i="101"/>
  <c r="AI20" i="101"/>
  <c r="AF20" i="101"/>
  <c r="AC20" i="101"/>
  <c r="Z20" i="101"/>
  <c r="V20" i="101"/>
  <c r="S20" i="101"/>
  <c r="P20" i="101"/>
  <c r="M20" i="101"/>
  <c r="J20" i="101"/>
  <c r="BG18" i="101"/>
  <c r="BD18" i="101"/>
  <c r="BA18" i="101"/>
  <c r="BD16" i="101"/>
  <c r="BG16" i="101" s="1"/>
  <c r="BA16" i="101"/>
  <c r="BD14" i="101"/>
  <c r="BA14" i="101"/>
  <c r="BG14" i="101" s="1"/>
  <c r="R59" i="100"/>
  <c r="R57" i="100"/>
  <c r="AW56" i="100"/>
  <c r="AT56" i="100"/>
  <c r="AQ56" i="100"/>
  <c r="AH56" i="100"/>
  <c r="R56" i="100"/>
  <c r="R55" i="100"/>
  <c r="AK54" i="100"/>
  <c r="AE54" i="100"/>
  <c r="AB54" i="100"/>
  <c r="AW52" i="100"/>
  <c r="AT52" i="100"/>
  <c r="AQ52" i="100"/>
  <c r="AH52" i="100"/>
  <c r="R51" i="100"/>
  <c r="AW50" i="100"/>
  <c r="AT50" i="100"/>
  <c r="AQ50" i="100"/>
  <c r="AH50" i="100"/>
  <c r="R50" i="100"/>
  <c r="R49" i="100"/>
  <c r="AW48" i="100"/>
  <c r="AT48" i="100"/>
  <c r="AQ48" i="100"/>
  <c r="AH48" i="100"/>
  <c r="R48" i="100"/>
  <c r="AN46" i="100"/>
  <c r="AN58" i="100" s="1"/>
  <c r="AK46" i="100"/>
  <c r="AE46" i="100"/>
  <c r="AB46" i="100"/>
  <c r="AB58" i="100" s="1"/>
  <c r="R45" i="100"/>
  <c r="AW44" i="100"/>
  <c r="AZ44" i="100" s="1"/>
  <c r="AT44" i="100"/>
  <c r="AQ44" i="100"/>
  <c r="AH44" i="100"/>
  <c r="R44" i="100"/>
  <c r="R43" i="100"/>
  <c r="AW42" i="100"/>
  <c r="AT42" i="100"/>
  <c r="AQ42" i="100"/>
  <c r="AH42" i="100"/>
  <c r="O42" i="100"/>
  <c r="L42" i="100"/>
  <c r="R42" i="100" s="1"/>
  <c r="AW40" i="100"/>
  <c r="AT40" i="100"/>
  <c r="AQ40" i="100"/>
  <c r="AH40" i="100"/>
  <c r="R39" i="100"/>
  <c r="R36" i="100"/>
  <c r="R35" i="100"/>
  <c r="R34" i="100"/>
  <c r="O33" i="100"/>
  <c r="L33" i="100"/>
  <c r="R30" i="100"/>
  <c r="R27" i="100"/>
  <c r="R24" i="100"/>
  <c r="R21" i="100"/>
  <c r="R20" i="100"/>
  <c r="R19" i="100"/>
  <c r="AT17" i="100"/>
  <c r="AN17" i="100"/>
  <c r="AK17" i="100"/>
  <c r="AH17" i="100"/>
  <c r="R17" i="100"/>
  <c r="R16" i="100"/>
  <c r="AQ15" i="100"/>
  <c r="O15" i="100"/>
  <c r="L15" i="100"/>
  <c r="AQ14" i="100"/>
  <c r="R14" i="100"/>
  <c r="AQ13" i="100"/>
  <c r="R13" i="100"/>
  <c r="AQ12" i="100"/>
  <c r="O12" i="100"/>
  <c r="L12" i="100"/>
  <c r="L18" i="100" s="1"/>
  <c r="AQ11" i="100"/>
  <c r="R11" i="100"/>
  <c r="AQ10" i="100"/>
  <c r="R10" i="100"/>
  <c r="R33" i="100" l="1"/>
  <c r="BD20" i="101"/>
  <c r="BD35" i="101"/>
  <c r="AQ17" i="100"/>
  <c r="BG31" i="101"/>
  <c r="BA35" i="101"/>
  <c r="BG35" i="101" s="1"/>
  <c r="O18" i="100"/>
  <c r="O54" i="100" s="1"/>
  <c r="R15" i="100"/>
  <c r="AT46" i="100"/>
  <c r="BA20" i="101"/>
  <c r="BG20" i="101" s="1"/>
  <c r="BG33" i="101"/>
  <c r="AZ56" i="100"/>
  <c r="AE58" i="100"/>
  <c r="AZ50" i="100"/>
  <c r="AH54" i="100"/>
  <c r="AQ46" i="100"/>
  <c r="AK58" i="100"/>
  <c r="AW46" i="100"/>
  <c r="AH46" i="100"/>
  <c r="AZ42" i="100"/>
  <c r="AW54" i="100"/>
  <c r="AQ54" i="100"/>
  <c r="AZ52" i="100"/>
  <c r="AT54" i="100"/>
  <c r="AT58" i="100" s="1"/>
  <c r="AZ48" i="100"/>
  <c r="L54" i="100"/>
  <c r="R54" i="100" s="1"/>
  <c r="R18" i="100"/>
  <c r="R12" i="100"/>
  <c r="AZ40" i="100"/>
  <c r="AH58" i="100" l="1"/>
  <c r="AQ58" i="100"/>
  <c r="AW58" i="100"/>
  <c r="AZ46" i="100"/>
  <c r="AZ54" i="100"/>
  <c r="J12" i="65"/>
  <c r="M12" i="65"/>
  <c r="P12" i="65"/>
  <c r="AH12" i="65"/>
  <c r="J18" i="65"/>
  <c r="M18" i="65"/>
  <c r="M34" i="65" s="1"/>
  <c r="P18" i="65"/>
  <c r="AB18" i="65"/>
  <c r="AE18" i="65"/>
  <c r="AE34" i="65" s="1"/>
  <c r="AH18" i="65"/>
  <c r="J23" i="65"/>
  <c r="M23" i="65"/>
  <c r="P23" i="65"/>
  <c r="AB23" i="65"/>
  <c r="AE23" i="65"/>
  <c r="AH23" i="65"/>
  <c r="AH34" i="65" s="1"/>
  <c r="J28" i="65"/>
  <c r="M28" i="65"/>
  <c r="P28" i="65"/>
  <c r="AB28" i="65"/>
  <c r="AE28" i="65"/>
  <c r="AH28" i="65"/>
  <c r="J33" i="65"/>
  <c r="M33" i="65"/>
  <c r="P33" i="65"/>
  <c r="AB33" i="65"/>
  <c r="AE33" i="65"/>
  <c r="AH33" i="65"/>
  <c r="P34" i="65"/>
  <c r="Y13" i="67"/>
  <c r="AB13" i="67"/>
  <c r="AC13" i="67"/>
  <c r="AD13" i="67"/>
  <c r="AE13" i="67"/>
  <c r="AF13" i="67"/>
  <c r="Y17" i="67"/>
  <c r="AB17" i="67"/>
  <c r="AB23" i="67" s="1"/>
  <c r="AB28" i="67" s="1"/>
  <c r="AC17" i="67"/>
  <c r="AC23" i="67" s="1"/>
  <c r="AC28" i="67" s="1"/>
  <c r="AD17" i="67"/>
  <c r="AD23" i="67" s="1"/>
  <c r="AD28" i="67" s="1"/>
  <c r="AE17" i="67"/>
  <c r="AE23" i="67" s="1"/>
  <c r="AE28" i="67" s="1"/>
  <c r="AF17" i="67"/>
  <c r="AG17" i="67"/>
  <c r="L22" i="67"/>
  <c r="Y22" i="67"/>
  <c r="AB22" i="67"/>
  <c r="AC22" i="67"/>
  <c r="AD22" i="67"/>
  <c r="AE22" i="67"/>
  <c r="AF22" i="67"/>
  <c r="AG22" i="67"/>
  <c r="L23" i="67"/>
  <c r="L28" i="67" s="1"/>
  <c r="Y23" i="67"/>
  <c r="Y28" i="67" s="1"/>
  <c r="AF23" i="67"/>
  <c r="AF28" i="67" s="1"/>
  <c r="AG23" i="67"/>
  <c r="AG28" i="67" s="1"/>
  <c r="L27" i="67"/>
  <c r="Y27" i="67"/>
  <c r="AB27" i="67"/>
  <c r="AC27" i="67"/>
  <c r="AD27" i="67"/>
  <c r="AE27" i="67"/>
  <c r="AF27" i="67"/>
  <c r="AG27" i="67"/>
  <c r="O22" i="68"/>
  <c r="R22" i="68"/>
  <c r="R27" i="68" s="1"/>
  <c r="W22" i="68"/>
  <c r="Z22" i="68"/>
  <c r="AC22" i="68"/>
  <c r="AC27" i="68" s="1"/>
  <c r="AF22" i="68"/>
  <c r="AF27" i="68" s="1"/>
  <c r="AI22" i="68"/>
  <c r="O26" i="68"/>
  <c r="R26" i="68"/>
  <c r="W26" i="68"/>
  <c r="W27" i="68"/>
  <c r="Z26" i="68"/>
  <c r="AC26" i="68"/>
  <c r="AF26" i="68"/>
  <c r="AI26" i="68"/>
  <c r="AI27" i="68"/>
  <c r="O27" i="68"/>
  <c r="Z27" i="68"/>
  <c r="BL13" i="69"/>
  <c r="BV13" i="69"/>
  <c r="BL14" i="69"/>
  <c r="BV14" i="69"/>
  <c r="G15" i="69"/>
  <c r="J15" i="69"/>
  <c r="M15" i="69"/>
  <c r="P15" i="69"/>
  <c r="S15" i="69"/>
  <c r="V15" i="69"/>
  <c r="Y15" i="69"/>
  <c r="AB15" i="69"/>
  <c r="AE15" i="69"/>
  <c r="AH15" i="69"/>
  <c r="AK15" i="69"/>
  <c r="AN15" i="69"/>
  <c r="AQ15" i="69"/>
  <c r="AT15" i="69"/>
  <c r="AW15" i="69"/>
  <c r="AZ15" i="69"/>
  <c r="BC15" i="69"/>
  <c r="BF15" i="69"/>
  <c r="BS15" i="69"/>
  <c r="BV15" i="69"/>
  <c r="BL16" i="69"/>
  <c r="BV16" i="69"/>
  <c r="BL17" i="69"/>
  <c r="BV17" i="69"/>
  <c r="G18" i="69"/>
  <c r="J18" i="69"/>
  <c r="M18" i="69"/>
  <c r="P18" i="69"/>
  <c r="S18" i="69"/>
  <c r="V18" i="69"/>
  <c r="Y18" i="69"/>
  <c r="AB18" i="69"/>
  <c r="AE18" i="69"/>
  <c r="AH18" i="69"/>
  <c r="AK18" i="69"/>
  <c r="AN18" i="69"/>
  <c r="AQ18" i="69"/>
  <c r="AT18" i="69"/>
  <c r="AW18" i="69"/>
  <c r="AZ18" i="69"/>
  <c r="BC18" i="69"/>
  <c r="BF18" i="69"/>
  <c r="BS18" i="69"/>
  <c r="BV18" i="69"/>
  <c r="BL19" i="69"/>
  <c r="BV19" i="69"/>
  <c r="BL20" i="69"/>
  <c r="BV20" i="69"/>
  <c r="G21" i="69"/>
  <c r="J21" i="69"/>
  <c r="M21" i="69"/>
  <c r="P21" i="69"/>
  <c r="S21" i="69"/>
  <c r="V21" i="69"/>
  <c r="Y21" i="69"/>
  <c r="AB21" i="69"/>
  <c r="AE21" i="69"/>
  <c r="AH21" i="69"/>
  <c r="AK21" i="69"/>
  <c r="AN21" i="69"/>
  <c r="AQ21" i="69"/>
  <c r="AT21" i="69"/>
  <c r="AW21" i="69"/>
  <c r="AZ21" i="69"/>
  <c r="BC21" i="69"/>
  <c r="BF21" i="69"/>
  <c r="BS21" i="69"/>
  <c r="BV21" i="69"/>
  <c r="G24" i="69"/>
  <c r="J24" i="69"/>
  <c r="M24" i="69"/>
  <c r="P24" i="69"/>
  <c r="S24" i="69"/>
  <c r="V24" i="69"/>
  <c r="Y24" i="69"/>
  <c r="AB24" i="69"/>
  <c r="AE24" i="69"/>
  <c r="AH24" i="69"/>
  <c r="AK24" i="69"/>
  <c r="AN24" i="69"/>
  <c r="AQ24" i="69"/>
  <c r="AT24" i="69"/>
  <c r="AW24" i="69"/>
  <c r="AZ24" i="69"/>
  <c r="BC24" i="69"/>
  <c r="BF24" i="69"/>
  <c r="BS24" i="69"/>
  <c r="BS27" i="69" s="1"/>
  <c r="G25" i="69"/>
  <c r="J25" i="69"/>
  <c r="M25" i="69"/>
  <c r="P25" i="69"/>
  <c r="S25" i="69"/>
  <c r="V25" i="69"/>
  <c r="V27" i="69" s="1"/>
  <c r="Y25" i="69"/>
  <c r="AB25" i="69"/>
  <c r="AE25" i="69"/>
  <c r="AH25" i="69"/>
  <c r="AK25" i="69"/>
  <c r="AN25" i="69"/>
  <c r="AQ25" i="69"/>
  <c r="AT25" i="69"/>
  <c r="AW25" i="69"/>
  <c r="AZ25" i="69"/>
  <c r="BC25" i="69"/>
  <c r="BF25" i="69"/>
  <c r="BF27" i="69" s="1"/>
  <c r="BS25" i="69"/>
  <c r="BV25" i="69" s="1"/>
  <c r="G26" i="69"/>
  <c r="G27" i="69"/>
  <c r="J26" i="69"/>
  <c r="J27" i="69" s="1"/>
  <c r="M26" i="69"/>
  <c r="P26" i="69"/>
  <c r="S26" i="69"/>
  <c r="V26" i="69"/>
  <c r="Y26" i="69"/>
  <c r="Y27" i="69" s="1"/>
  <c r="AB26" i="69"/>
  <c r="AB27" i="69" s="1"/>
  <c r="AE26" i="69"/>
  <c r="AE27" i="69" s="1"/>
  <c r="AH26" i="69"/>
  <c r="AK26" i="69"/>
  <c r="AN26" i="69"/>
  <c r="AQ26" i="69"/>
  <c r="AQ27" i="69" s="1"/>
  <c r="AT26" i="69"/>
  <c r="AW26" i="69"/>
  <c r="AZ26" i="69"/>
  <c r="BC26" i="69"/>
  <c r="BC27" i="69" s="1"/>
  <c r="BF26" i="69"/>
  <c r="BS26" i="69"/>
  <c r="BV26" i="69" s="1"/>
  <c r="P27" i="69"/>
  <c r="AH27" i="69"/>
  <c r="AK27" i="69"/>
  <c r="AN27" i="69"/>
  <c r="AT27" i="69"/>
  <c r="AW27" i="69"/>
  <c r="AZ27" i="69"/>
  <c r="AI7" i="8"/>
  <c r="AI19" i="8" s="1"/>
  <c r="AI10" i="8"/>
  <c r="AI16" i="8"/>
  <c r="AC7" i="8"/>
  <c r="AF7" i="8"/>
  <c r="AM7" i="8"/>
  <c r="AM10" i="8"/>
  <c r="AC18" i="8"/>
  <c r="AL18" i="8" s="1"/>
  <c r="AP18" i="8" s="1"/>
  <c r="AC10" i="8"/>
  <c r="S8" i="8"/>
  <c r="W8" i="8" s="1"/>
  <c r="P31" i="28"/>
  <c r="BL31" i="28" s="1"/>
  <c r="O6" i="9"/>
  <c r="O27" i="9" s="1"/>
  <c r="AE6" i="9"/>
  <c r="AU6" i="9"/>
  <c r="O8" i="9"/>
  <c r="AE8" i="9"/>
  <c r="AU8" i="9"/>
  <c r="O9" i="9"/>
  <c r="AE9" i="9"/>
  <c r="AU9" i="9"/>
  <c r="O10" i="9"/>
  <c r="AE10" i="9"/>
  <c r="AU10" i="9"/>
  <c r="O11" i="9"/>
  <c r="AE11" i="9"/>
  <c r="AU11" i="9"/>
  <c r="O12" i="9"/>
  <c r="AE12" i="9"/>
  <c r="AU12" i="9"/>
  <c r="O13" i="9"/>
  <c r="AE13" i="9"/>
  <c r="AU13" i="9"/>
  <c r="O14" i="9"/>
  <c r="AE14" i="9"/>
  <c r="AU14" i="9"/>
  <c r="O15" i="9"/>
  <c r="AE15" i="9"/>
  <c r="AU15" i="9"/>
  <c r="O16" i="9"/>
  <c r="AE16" i="9"/>
  <c r="AU16" i="9"/>
  <c r="O17" i="9"/>
  <c r="AE17" i="9"/>
  <c r="AU17" i="9"/>
  <c r="O18" i="9"/>
  <c r="AE18" i="9"/>
  <c r="AU18" i="9"/>
  <c r="O19" i="9"/>
  <c r="AE19" i="9"/>
  <c r="AU19" i="9"/>
  <c r="O20" i="9"/>
  <c r="AE20" i="9"/>
  <c r="AU20" i="9"/>
  <c r="O21" i="9"/>
  <c r="AE21" i="9"/>
  <c r="AU21" i="9"/>
  <c r="O22" i="9"/>
  <c r="AE22" i="9"/>
  <c r="AU22" i="9"/>
  <c r="O23" i="9"/>
  <c r="AE23" i="9"/>
  <c r="AU23" i="9"/>
  <c r="O24" i="9"/>
  <c r="AE24" i="9"/>
  <c r="AU24" i="9"/>
  <c r="O25" i="9"/>
  <c r="AE25" i="9"/>
  <c r="AU25" i="9"/>
  <c r="O26" i="9"/>
  <c r="AE26" i="9"/>
  <c r="AU26" i="9"/>
  <c r="G27" i="9"/>
  <c r="K27" i="9"/>
  <c r="AE27" i="9"/>
  <c r="AU27" i="9"/>
  <c r="AE28" i="9"/>
  <c r="AU28" i="9"/>
  <c r="AE30" i="9"/>
  <c r="AU30" i="9" s="1"/>
  <c r="AK30" i="9"/>
  <c r="AP30" i="9"/>
  <c r="AE31" i="9"/>
  <c r="AE32" i="9"/>
  <c r="AU31" i="9"/>
  <c r="G7" i="8"/>
  <c r="J7" i="8"/>
  <c r="M7" i="8"/>
  <c r="P7" i="8"/>
  <c r="T7" i="8"/>
  <c r="Z7" i="8"/>
  <c r="AL8" i="8"/>
  <c r="AP8" i="8" s="1"/>
  <c r="S9" i="8"/>
  <c r="W9" i="8" s="1"/>
  <c r="AL9" i="8"/>
  <c r="AP9" i="8"/>
  <c r="G10" i="8"/>
  <c r="J10" i="8"/>
  <c r="M10" i="8"/>
  <c r="P10" i="8"/>
  <c r="T10" i="8"/>
  <c r="Z10" i="8"/>
  <c r="AF10" i="8"/>
  <c r="S11" i="8"/>
  <c r="W11" i="8" s="1"/>
  <c r="AL11" i="8"/>
  <c r="AP11" i="8"/>
  <c r="S12" i="8"/>
  <c r="W12" i="8" s="1"/>
  <c r="AL12" i="8"/>
  <c r="AP12" i="8" s="1"/>
  <c r="S13" i="8"/>
  <c r="W13" i="8" s="1"/>
  <c r="AL13" i="8"/>
  <c r="AP13" i="8"/>
  <c r="W14" i="8"/>
  <c r="AP14" i="8"/>
  <c r="S15" i="8"/>
  <c r="W15" i="8"/>
  <c r="AL15" i="8"/>
  <c r="AP15" i="8" s="1"/>
  <c r="G16" i="8"/>
  <c r="J16" i="8"/>
  <c r="M16" i="8"/>
  <c r="S16" i="8" s="1"/>
  <c r="P16" i="8"/>
  <c r="T16" i="8"/>
  <c r="Z16" i="8"/>
  <c r="AF16" i="8"/>
  <c r="AF19" i="8" s="1"/>
  <c r="AM16" i="8"/>
  <c r="S17" i="8"/>
  <c r="W17" i="8" s="1"/>
  <c r="AL17" i="8"/>
  <c r="AP17" i="8"/>
  <c r="S18" i="8"/>
  <c r="W18" i="8" s="1"/>
  <c r="M15" i="7"/>
  <c r="M24" i="7" s="1"/>
  <c r="M38" i="7" s="1"/>
  <c r="AH15" i="7"/>
  <c r="AH24" i="7" s="1"/>
  <c r="AH38" i="7" s="1"/>
  <c r="M30" i="7"/>
  <c r="X30" i="7"/>
  <c r="X38" i="7" s="1"/>
  <c r="AH30" i="7"/>
  <c r="AS30" i="7"/>
  <c r="M36" i="7"/>
  <c r="X36" i="7"/>
  <c r="AH36" i="7"/>
  <c r="AS36" i="7"/>
  <c r="AS38" i="7" s="1"/>
  <c r="G11" i="25"/>
  <c r="K11" i="25"/>
  <c r="G16" i="25"/>
  <c r="K16" i="25"/>
  <c r="K21" i="25" s="1"/>
  <c r="G20" i="25"/>
  <c r="G21" i="25"/>
  <c r="K20" i="25"/>
  <c r="AZ8" i="28"/>
  <c r="BH8" i="28" s="1"/>
  <c r="BL8" i="28" s="1"/>
  <c r="AV9" i="28"/>
  <c r="BD9" i="28" s="1"/>
  <c r="AZ9" i="28"/>
  <c r="BH9" i="28" s="1"/>
  <c r="BL9" i="28" s="1"/>
  <c r="AZ10" i="28"/>
  <c r="BH10" i="28" s="1"/>
  <c r="BL10" i="28" s="1"/>
  <c r="AV11" i="28"/>
  <c r="BD11" i="28" s="1"/>
  <c r="AZ11" i="28"/>
  <c r="BH11" i="28" s="1"/>
  <c r="AV12" i="28"/>
  <c r="BD12" i="28" s="1"/>
  <c r="AZ12" i="28"/>
  <c r="BH12" i="28" s="1"/>
  <c r="AV13" i="28"/>
  <c r="BD13" i="28" s="1"/>
  <c r="AZ13" i="28"/>
  <c r="BH13" i="28" s="1"/>
  <c r="BD20" i="28"/>
  <c r="BH20" i="28"/>
  <c r="BD25" i="28"/>
  <c r="BH25" i="28"/>
  <c r="BL25" i="28"/>
  <c r="BD26" i="28"/>
  <c r="BH26" i="28"/>
  <c r="BL26" i="28"/>
  <c r="BD27" i="28"/>
  <c r="BH27" i="28"/>
  <c r="BL27" i="28"/>
  <c r="BD28" i="28"/>
  <c r="BH28" i="28"/>
  <c r="BL28" i="28"/>
  <c r="BD29" i="28"/>
  <c r="BH29" i="28"/>
  <c r="BL29" i="28"/>
  <c r="BD30" i="28"/>
  <c r="BH30" i="28"/>
  <c r="BL30" i="28"/>
  <c r="H31" i="28"/>
  <c r="BD31" i="28" s="1"/>
  <c r="L31" i="28"/>
  <c r="BH31" i="28" s="1"/>
  <c r="T31" i="28"/>
  <c r="X31" i="28"/>
  <c r="AB31" i="28"/>
  <c r="AF31" i="28"/>
  <c r="AJ31" i="28"/>
  <c r="AN31" i="28"/>
  <c r="AR31" i="28"/>
  <c r="AV31" i="28"/>
  <c r="AZ31" i="28"/>
  <c r="H32" i="28"/>
  <c r="L32" i="28"/>
  <c r="P32" i="28"/>
  <c r="T32" i="28"/>
  <c r="X32" i="28"/>
  <c r="AB32" i="28"/>
  <c r="BL32" i="28" s="1"/>
  <c r="AF32" i="28"/>
  <c r="BD32" i="28"/>
  <c r="AJ32" i="28"/>
  <c r="AN32" i="28"/>
  <c r="AR32" i="28"/>
  <c r="AV32" i="28"/>
  <c r="BH32" i="28"/>
  <c r="AZ32" i="28"/>
  <c r="S27" i="69"/>
  <c r="BV27" i="69" l="1"/>
  <c r="BL13" i="28"/>
  <c r="M27" i="69"/>
  <c r="BI27" i="69" s="1"/>
  <c r="BL27" i="69" s="1"/>
  <c r="BI26" i="69"/>
  <c r="BL26" i="69" s="1"/>
  <c r="BL12" i="28"/>
  <c r="BI21" i="69"/>
  <c r="BL21" i="69" s="1"/>
  <c r="S10" i="8"/>
  <c r="W10" i="8" s="1"/>
  <c r="BI18" i="69"/>
  <c r="BL18" i="69" s="1"/>
  <c r="BL20" i="28"/>
  <c r="BL11" i="28"/>
  <c r="BI25" i="69"/>
  <c r="BL25" i="69" s="1"/>
  <c r="BI15" i="69"/>
  <c r="BL15" i="69" s="1"/>
  <c r="W16" i="8"/>
  <c r="Z19" i="8"/>
  <c r="T19" i="8"/>
  <c r="BI24" i="69"/>
  <c r="G19" i="8"/>
  <c r="AL7" i="8"/>
  <c r="AP7" i="8" s="1"/>
  <c r="AM19" i="8"/>
  <c r="P19" i="8"/>
  <c r="M19" i="8"/>
  <c r="J19" i="8"/>
  <c r="AL10" i="8"/>
  <c r="AP10" i="8" s="1"/>
  <c r="S19" i="8"/>
  <c r="W19" i="8" s="1"/>
  <c r="S7" i="8"/>
  <c r="W7" i="8" s="1"/>
  <c r="AC16" i="8"/>
  <c r="AZ58" i="100"/>
  <c r="AL16" i="8" l="1"/>
  <c r="AP16" i="8" s="1"/>
  <c r="AC19" i="8"/>
  <c r="AL19" i="8" s="1"/>
  <c r="AP19" i="8" s="1"/>
</calcChain>
</file>

<file path=xl/sharedStrings.xml><?xml version="1.0" encoding="utf-8"?>
<sst xmlns="http://schemas.openxmlformats.org/spreadsheetml/2006/main" count="2288" uniqueCount="1100">
  <si>
    <t>　　1カ月に要する運賃等の額（その額が55,000円を超えるときは、</t>
    <rPh sb="4" eb="5">
      <t>ゲツ</t>
    </rPh>
    <rPh sb="6" eb="7">
      <t>ヨウ</t>
    </rPh>
    <rPh sb="9" eb="11">
      <t>ウンチン</t>
    </rPh>
    <rPh sb="11" eb="12">
      <t>トウ</t>
    </rPh>
    <rPh sb="13" eb="14">
      <t>ガク</t>
    </rPh>
    <rPh sb="17" eb="18">
      <t>ガク</t>
    </rPh>
    <rPh sb="25" eb="26">
      <t>エン</t>
    </rPh>
    <rPh sb="27" eb="28">
      <t>コ</t>
    </rPh>
    <phoneticPr fontId="2"/>
  </si>
  <si>
    <t>　55,000円に支給単位期間の月数を乗じて得た額)</t>
    <rPh sb="7" eb="8">
      <t>エン</t>
    </rPh>
    <rPh sb="9" eb="11">
      <t>シキュウ</t>
    </rPh>
    <rPh sb="11" eb="13">
      <t>タンイ</t>
    </rPh>
    <rPh sb="13" eb="15">
      <t>キカン</t>
    </rPh>
    <rPh sb="16" eb="17">
      <t>ツキ</t>
    </rPh>
    <rPh sb="17" eb="18">
      <t>カズ</t>
    </rPh>
    <rPh sb="19" eb="20">
      <t>ジョウ</t>
    </rPh>
    <rPh sb="22" eb="23">
      <t>エ</t>
    </rPh>
    <rPh sb="24" eb="25">
      <t>ガク</t>
    </rPh>
    <phoneticPr fontId="2"/>
  </si>
  <si>
    <t>自動車等使用者</t>
    <rPh sb="0" eb="3">
      <t>ジドウシャ</t>
    </rPh>
    <rPh sb="3" eb="4">
      <t>トウ</t>
    </rPh>
    <rPh sb="4" eb="7">
      <t>シヨウシャ</t>
    </rPh>
    <phoneticPr fontId="2"/>
  </si>
  <si>
    <t>最高額</t>
    <rPh sb="0" eb="3">
      <t>サイコウガク</t>
    </rPh>
    <phoneticPr fontId="2"/>
  </si>
  <si>
    <t>併用者</t>
    <rPh sb="0" eb="2">
      <t>ヘイヨウ</t>
    </rPh>
    <rPh sb="2" eb="3">
      <t>シャ</t>
    </rPh>
    <phoneticPr fontId="2"/>
  </si>
  <si>
    <t>時間外手当</t>
    <rPh sb="0" eb="3">
      <t>ジカンガイ</t>
    </rPh>
    <rPh sb="3" eb="5">
      <t>テアテ</t>
    </rPh>
    <phoneticPr fontId="2"/>
  </si>
  <si>
    <t>1時間につき給与額の125／100</t>
    <rPh sb="1" eb="3">
      <t>ジカン</t>
    </rPh>
    <rPh sb="6" eb="9">
      <t>キュウヨガク</t>
    </rPh>
    <phoneticPr fontId="2"/>
  </si>
  <si>
    <t>　（午後10時～翌日5時までは、150／100）</t>
    <rPh sb="2" eb="4">
      <t>ゴゴ</t>
    </rPh>
    <rPh sb="6" eb="7">
      <t>ジ</t>
    </rPh>
    <rPh sb="8" eb="10">
      <t>ヨクジツ</t>
    </rPh>
    <rPh sb="11" eb="12">
      <t>ジ</t>
    </rPh>
    <phoneticPr fontId="2"/>
  </si>
  <si>
    <t>教育職非支給</t>
    <rPh sb="0" eb="2">
      <t>キョウイク</t>
    </rPh>
    <rPh sb="2" eb="3">
      <t>ショク</t>
    </rPh>
    <rPh sb="3" eb="4">
      <t>ヒ</t>
    </rPh>
    <rPh sb="4" eb="6">
      <t>シキュウ</t>
    </rPh>
    <phoneticPr fontId="2"/>
  </si>
  <si>
    <t>加算額支給割合</t>
    <rPh sb="0" eb="3">
      <t>カサンガク</t>
    </rPh>
    <rPh sb="3" eb="5">
      <t>シキュウ</t>
    </rPh>
    <rPh sb="5" eb="7">
      <t>ワリアイ</t>
    </rPh>
    <phoneticPr fontId="2"/>
  </si>
  <si>
    <t>教育職</t>
    <rPh sb="0" eb="2">
      <t>キョウイク</t>
    </rPh>
    <rPh sb="2" eb="3">
      <t>ショク</t>
    </rPh>
    <phoneticPr fontId="2"/>
  </si>
  <si>
    <t>　　　５％加算</t>
    <rPh sb="5" eb="7">
      <t>カサン</t>
    </rPh>
    <phoneticPr fontId="2"/>
  </si>
  <si>
    <t>　　１０％加算</t>
    <rPh sb="5" eb="7">
      <t>カサン</t>
    </rPh>
    <phoneticPr fontId="2"/>
  </si>
  <si>
    <t>　３級 - （教頭）</t>
    <rPh sb="2" eb="3">
      <t>キュウ</t>
    </rPh>
    <rPh sb="7" eb="9">
      <t>キョウトウ</t>
    </rPh>
    <phoneticPr fontId="2"/>
  </si>
  <si>
    <t>　　１５％加算</t>
    <rPh sb="5" eb="7">
      <t>カサン</t>
    </rPh>
    <phoneticPr fontId="2"/>
  </si>
  <si>
    <t>　４級 - （校長）</t>
    <rPh sb="2" eb="3">
      <t>キュウ</t>
    </rPh>
    <rPh sb="7" eb="9">
      <t>コウチョウ</t>
    </rPh>
    <phoneticPr fontId="2"/>
  </si>
  <si>
    <t>　　２０％加算</t>
    <rPh sb="5" eb="7">
      <t>カサン</t>
    </rPh>
    <phoneticPr fontId="2"/>
  </si>
  <si>
    <r>
      <t xml:space="preserve"> </t>
    </r>
    <r>
      <rPr>
        <sz val="9"/>
        <rFont val="ＭＳ Ｐ明朝"/>
        <family val="1"/>
        <charset val="128"/>
      </rPr>
      <t xml:space="preserve">1月～ </t>
    </r>
    <r>
      <rPr>
        <sz val="9"/>
        <rFont val="ＭＳ Ｐ明朝"/>
        <family val="1"/>
        <charset val="128"/>
      </rPr>
      <t>3月</t>
    </r>
    <rPh sb="2" eb="3">
      <t>ツキ</t>
    </rPh>
    <rPh sb="6" eb="7">
      <t>ツキ</t>
    </rPh>
    <phoneticPr fontId="2"/>
  </si>
  <si>
    <t xml:space="preserve"> 6月</t>
    <rPh sb="2" eb="3">
      <t>ツキ</t>
    </rPh>
    <phoneticPr fontId="2"/>
  </si>
  <si>
    <r>
      <t>12</t>
    </r>
    <r>
      <rPr>
        <sz val="8"/>
        <rFont val="ＭＳ Ｐ明朝"/>
        <family val="1"/>
        <charset val="128"/>
      </rPr>
      <t>月</t>
    </r>
    <rPh sb="2" eb="3">
      <t>ツキ</t>
    </rPh>
    <phoneticPr fontId="2"/>
  </si>
  <si>
    <r>
      <t>1月～</t>
    </r>
    <r>
      <rPr>
        <sz val="6"/>
        <rFont val="ＭＳ Ｐ明朝"/>
        <family val="1"/>
        <charset val="128"/>
      </rPr>
      <t xml:space="preserve"> </t>
    </r>
    <r>
      <rPr>
        <sz val="9"/>
        <rFont val="ＭＳ Ｐ明朝"/>
        <family val="1"/>
        <charset val="128"/>
      </rPr>
      <t xml:space="preserve"> 3月</t>
    </r>
    <rPh sb="1" eb="2">
      <t>ツキ</t>
    </rPh>
    <rPh sb="6" eb="7">
      <t>ツキ</t>
    </rPh>
    <phoneticPr fontId="2"/>
  </si>
  <si>
    <r>
      <t xml:space="preserve">1月～ </t>
    </r>
    <r>
      <rPr>
        <sz val="6"/>
        <rFont val="ＭＳ Ｐ明朝"/>
        <family val="1"/>
        <charset val="128"/>
      </rPr>
      <t xml:space="preserve"> </t>
    </r>
    <r>
      <rPr>
        <sz val="9"/>
        <rFont val="ＭＳ Ｐ明朝"/>
        <family val="1"/>
        <charset val="128"/>
      </rPr>
      <t>3月</t>
    </r>
    <rPh sb="1" eb="2">
      <t>ツキ</t>
    </rPh>
    <rPh sb="6" eb="7">
      <t>ツキ</t>
    </rPh>
    <phoneticPr fontId="2"/>
  </si>
  <si>
    <t>合計（⑫＋⑬＋⑭＋⑮）</t>
    <rPh sb="0" eb="2">
      <t>ゴウケイ</t>
    </rPh>
    <phoneticPr fontId="9"/>
  </si>
  <si>
    <t>総　　　計（⑯＋⑰）</t>
    <rPh sb="0" eb="5">
      <t>ソウケイ</t>
    </rPh>
    <phoneticPr fontId="9"/>
  </si>
  <si>
    <t xml:space="preserve">     (①+③+⑤+⑦) </t>
    <phoneticPr fontId="9"/>
  </si>
  <si>
    <t>×</t>
    <phoneticPr fontId="2"/>
  </si>
  <si>
    <t>30%</t>
    <phoneticPr fontId="2"/>
  </si>
  <si>
    <t>年　　　　 令　　　（採 用 年 月 日）</t>
    <rPh sb="0" eb="1">
      <t>トシ</t>
    </rPh>
    <rPh sb="6" eb="7">
      <t>レイ</t>
    </rPh>
    <rPh sb="11" eb="14">
      <t>サイヨウ</t>
    </rPh>
    <rPh sb="15" eb="20">
      <t>ネンガッピ</t>
    </rPh>
    <phoneticPr fontId="9"/>
  </si>
  <si>
    <t>モ　　　   　デ　  　　　ル　 　　 　 例</t>
    <rPh sb="23" eb="24">
      <t>レイ</t>
    </rPh>
    <phoneticPr fontId="9"/>
  </si>
  <si>
    <t xml:space="preserve">    世　帯　主 　・　 子 供 ０ 人</t>
    <rPh sb="4" eb="5">
      <t>ヨ</t>
    </rPh>
    <rPh sb="6" eb="7">
      <t>オビ</t>
    </rPh>
    <rPh sb="8" eb="9">
      <t>シュ</t>
    </rPh>
    <rPh sb="14" eb="15">
      <t>コ</t>
    </rPh>
    <rPh sb="16" eb="17">
      <t>トモ</t>
    </rPh>
    <rPh sb="20" eb="21">
      <t>ニン</t>
    </rPh>
    <phoneticPr fontId="9"/>
  </si>
  <si>
    <t xml:space="preserve">    世　帯　主 　・　 子 供 1 人</t>
    <rPh sb="4" eb="5">
      <t>ヨ</t>
    </rPh>
    <rPh sb="6" eb="7">
      <t>オビ</t>
    </rPh>
    <rPh sb="8" eb="9">
      <t>シュ</t>
    </rPh>
    <rPh sb="14" eb="15">
      <t>コ</t>
    </rPh>
    <rPh sb="16" eb="17">
      <t>トモ</t>
    </rPh>
    <rPh sb="20" eb="21">
      <t>ニン</t>
    </rPh>
    <phoneticPr fontId="9"/>
  </si>
  <si>
    <t xml:space="preserve">    世　帯　主 　・　 子 供 2 人</t>
    <rPh sb="4" eb="5">
      <t>ヨ</t>
    </rPh>
    <rPh sb="6" eb="7">
      <t>オビ</t>
    </rPh>
    <rPh sb="8" eb="9">
      <t>シュ</t>
    </rPh>
    <rPh sb="14" eb="15">
      <t>コ</t>
    </rPh>
    <rPh sb="16" eb="17">
      <t>トモ</t>
    </rPh>
    <rPh sb="20" eb="21">
      <t>ニン</t>
    </rPh>
    <phoneticPr fontId="9"/>
  </si>
  <si>
    <t>　  アパート</t>
    <phoneticPr fontId="2"/>
  </si>
  <si>
    <t xml:space="preserve">  月 60,000 円</t>
    <rPh sb="2" eb="3">
      <t>ツキ</t>
    </rPh>
    <rPh sb="11" eb="12">
      <t>エン</t>
    </rPh>
    <phoneticPr fontId="9"/>
  </si>
  <si>
    <t xml:space="preserve"> 月 60,000 円</t>
    <rPh sb="1" eb="2">
      <t>ツキ</t>
    </rPh>
    <rPh sb="10" eb="11">
      <t>エン</t>
    </rPh>
    <phoneticPr fontId="9"/>
  </si>
  <si>
    <t>区　　　    　         分</t>
    <rPh sb="0" eb="1">
      <t>ク</t>
    </rPh>
    <rPh sb="18" eb="19">
      <t>ブン</t>
    </rPh>
    <phoneticPr fontId="9"/>
  </si>
  <si>
    <t>積　　　算　　　基　　　礎</t>
    <rPh sb="0" eb="1">
      <t>セキ</t>
    </rPh>
    <rPh sb="4" eb="5">
      <t>ザン</t>
    </rPh>
    <rPh sb="8" eb="9">
      <t>キ</t>
    </rPh>
    <rPh sb="12" eb="13">
      <t>イシズエ</t>
    </rPh>
    <phoneticPr fontId="9"/>
  </si>
  <si>
    <t>月　　　額</t>
    <rPh sb="0" eb="1">
      <t>ツキ</t>
    </rPh>
    <rPh sb="4" eb="5">
      <t>ガク</t>
    </rPh>
    <phoneticPr fontId="9"/>
  </si>
  <si>
    <t>年　　　額</t>
    <rPh sb="0" eb="1">
      <t>トシ</t>
    </rPh>
    <rPh sb="4" eb="5">
      <t>ガク</t>
    </rPh>
    <phoneticPr fontId="9"/>
  </si>
  <si>
    <t>毎　　月　　支　　給</t>
    <rPh sb="0" eb="1">
      <t>マイ</t>
    </rPh>
    <rPh sb="3" eb="4">
      <t>ツキ</t>
    </rPh>
    <rPh sb="6" eb="10">
      <t>シキュウ</t>
    </rPh>
    <phoneticPr fontId="9"/>
  </si>
  <si>
    <t>給料月額（本俸）</t>
    <rPh sb="0" eb="2">
      <t>キュウリョウ</t>
    </rPh>
    <rPh sb="2" eb="4">
      <t>ツキガク</t>
    </rPh>
    <rPh sb="5" eb="7">
      <t>ホンポウ</t>
    </rPh>
    <phoneticPr fontId="9"/>
  </si>
  <si>
    <t>教育職給料表による</t>
    <rPh sb="0" eb="2">
      <t>キョウイク</t>
    </rPh>
    <rPh sb="2" eb="3">
      <t>ショク</t>
    </rPh>
    <rPh sb="3" eb="5">
      <t>キュウリョウ</t>
    </rPh>
    <rPh sb="5" eb="6">
      <t>ヒョウ</t>
    </rPh>
    <phoneticPr fontId="9"/>
  </si>
  <si>
    <t>③</t>
    <phoneticPr fontId="9"/>
  </si>
  <si>
    <t>教職調整額</t>
    <rPh sb="0" eb="2">
      <t>キョウショク</t>
    </rPh>
    <rPh sb="2" eb="4">
      <t>チョウセイ</t>
    </rPh>
    <rPh sb="4" eb="5">
      <t>ガク</t>
    </rPh>
    <phoneticPr fontId="9"/>
  </si>
  <si>
    <t>①× 4％</t>
    <phoneticPr fontId="9"/>
  </si>
  <si>
    <t>⑤</t>
    <phoneticPr fontId="9"/>
  </si>
  <si>
    <t>地域手当</t>
    <rPh sb="0" eb="2">
      <t>チイキ</t>
    </rPh>
    <rPh sb="2" eb="4">
      <t>テアテ</t>
    </rPh>
    <phoneticPr fontId="9"/>
  </si>
  <si>
    <t>札幌のみ （①＋③＋⑦）×3％</t>
    <rPh sb="0" eb="2">
      <t>サッポロ</t>
    </rPh>
    <phoneticPr fontId="9"/>
  </si>
  <si>
    <t>扶養手当</t>
    <rPh sb="0" eb="2">
      <t>フヨウ</t>
    </rPh>
    <rPh sb="2" eb="4">
      <t>テアテ</t>
    </rPh>
    <phoneticPr fontId="9"/>
  </si>
  <si>
    <t>住居手当</t>
    <rPh sb="0" eb="2">
      <t>ジュウキョ</t>
    </rPh>
    <rPh sb="2" eb="4">
      <t>テアテ</t>
    </rPh>
    <phoneticPr fontId="9"/>
  </si>
  <si>
    <t>家賃月額－23,000円</t>
    <rPh sb="0" eb="2">
      <t>ヤチン</t>
    </rPh>
    <rPh sb="2" eb="4">
      <t>ツキガク</t>
    </rPh>
    <rPh sb="11" eb="12">
      <t>エン</t>
    </rPh>
    <phoneticPr fontId="9"/>
  </si>
  <si>
    <t>（16,000円を限度）</t>
    <rPh sb="7" eb="8">
      <t>エン</t>
    </rPh>
    <rPh sb="9" eb="11">
      <t>ゲンド</t>
    </rPh>
    <phoneticPr fontId="9"/>
  </si>
  <si>
    <t xml:space="preserve"> ＋11,000円</t>
    <rPh sb="8" eb="9">
      <t>エン</t>
    </rPh>
    <phoneticPr fontId="9"/>
  </si>
  <si>
    <t>義務教育等</t>
    <rPh sb="0" eb="2">
      <t>ギム</t>
    </rPh>
    <rPh sb="2" eb="4">
      <t>キョウイク</t>
    </rPh>
    <rPh sb="4" eb="5">
      <t>トウ</t>
    </rPh>
    <phoneticPr fontId="9"/>
  </si>
  <si>
    <t>義務教育教員特別手当額表による</t>
    <rPh sb="0" eb="2">
      <t>ギム</t>
    </rPh>
    <rPh sb="2" eb="4">
      <t>キョウイク</t>
    </rPh>
    <rPh sb="4" eb="6">
      <t>キョウイン</t>
    </rPh>
    <rPh sb="6" eb="8">
      <t>トクベツ</t>
    </rPh>
    <rPh sb="8" eb="10">
      <t>テアテ</t>
    </rPh>
    <rPh sb="10" eb="11">
      <t>ガク</t>
    </rPh>
    <rPh sb="11" eb="12">
      <t>ヒョウ</t>
    </rPh>
    <phoneticPr fontId="9"/>
  </si>
  <si>
    <t>教員特別手当</t>
    <rPh sb="0" eb="2">
      <t>キョウイン</t>
    </rPh>
    <rPh sb="2" eb="4">
      <t>トクベツ</t>
    </rPh>
    <rPh sb="4" eb="6">
      <t>テアテ</t>
    </rPh>
    <phoneticPr fontId="9"/>
  </si>
  <si>
    <t>〃</t>
    <phoneticPr fontId="2"/>
  </si>
  <si>
    <t>⑩</t>
    <phoneticPr fontId="2"/>
  </si>
  <si>
    <t>その他</t>
    <rPh sb="0" eb="3">
      <t>ソノタ</t>
    </rPh>
    <phoneticPr fontId="9"/>
  </si>
  <si>
    <t>＋アルファ</t>
    <phoneticPr fontId="9"/>
  </si>
  <si>
    <t>寒冷地手当</t>
    <rPh sb="0" eb="3">
      <t>カンレイチ</t>
    </rPh>
    <rPh sb="3" eb="5">
      <t>テアテ</t>
    </rPh>
    <phoneticPr fontId="9"/>
  </si>
  <si>
    <t>年　　令（採 用 年 月 日）</t>
    <rPh sb="0" eb="1">
      <t>トシ</t>
    </rPh>
    <rPh sb="3" eb="4">
      <t>レイ</t>
    </rPh>
    <rPh sb="5" eb="8">
      <t>サイヨウ</t>
    </rPh>
    <rPh sb="9" eb="14">
      <t>ネンガッピ</t>
    </rPh>
    <phoneticPr fontId="9"/>
  </si>
  <si>
    <t>モ　　 デ 　　ル　 　例</t>
    <rPh sb="12" eb="13">
      <t>レイ</t>
    </rPh>
    <phoneticPr fontId="9"/>
  </si>
  <si>
    <t>世　帯　主 　・　 子 供 2 人</t>
    <rPh sb="0" eb="1">
      <t>ヨ</t>
    </rPh>
    <rPh sb="2" eb="3">
      <t>オビ</t>
    </rPh>
    <rPh sb="4" eb="5">
      <t>シュ</t>
    </rPh>
    <rPh sb="10" eb="11">
      <t>コ</t>
    </rPh>
    <rPh sb="12" eb="13">
      <t>トモ</t>
    </rPh>
    <rPh sb="16" eb="17">
      <t>ニン</t>
    </rPh>
    <phoneticPr fontId="9"/>
  </si>
  <si>
    <t>世　帯　主 　・　 子 供 1 人</t>
    <rPh sb="0" eb="1">
      <t>ヨ</t>
    </rPh>
    <rPh sb="2" eb="3">
      <t>オビ</t>
    </rPh>
    <rPh sb="4" eb="5">
      <t>シュ</t>
    </rPh>
    <rPh sb="10" eb="11">
      <t>コ</t>
    </rPh>
    <rPh sb="12" eb="13">
      <t>トモ</t>
    </rPh>
    <rPh sb="16" eb="17">
      <t>ニン</t>
    </rPh>
    <phoneticPr fontId="9"/>
  </si>
  <si>
    <t>世　帯　主 　・　 子 供 ０ 人</t>
    <rPh sb="0" eb="1">
      <t>ヨ</t>
    </rPh>
    <rPh sb="2" eb="3">
      <t>オビ</t>
    </rPh>
    <rPh sb="4" eb="5">
      <t>シュ</t>
    </rPh>
    <rPh sb="10" eb="11">
      <t>コ</t>
    </rPh>
    <rPh sb="12" eb="13">
      <t>トモ</t>
    </rPh>
    <rPh sb="16" eb="17">
      <t>ニン</t>
    </rPh>
    <phoneticPr fontId="9"/>
  </si>
  <si>
    <t>④</t>
    <phoneticPr fontId="2"/>
  </si>
  <si>
    <t>⑥</t>
    <phoneticPr fontId="9"/>
  </si>
  <si>
    <t>⑦</t>
    <phoneticPr fontId="9"/>
  </si>
  <si>
    <t>⑨</t>
    <phoneticPr fontId="2"/>
  </si>
  <si>
    <r>
      <t>　＊給与月額の引下げ　</t>
    </r>
    <r>
      <rPr>
        <sz val="8"/>
        <rFont val="ＭＳ Ｐゴシック"/>
        <family val="3"/>
        <charset val="128"/>
      </rPr>
      <t>①</t>
    </r>
    <r>
      <rPr>
        <sz val="8"/>
        <rFont val="ＭＳ Ｐ明朝"/>
        <family val="1"/>
        <charset val="128"/>
      </rPr>
      <t>実施している　　2　していない　3　その他</t>
    </r>
    <rPh sb="2" eb="4">
      <t>キュウヨ</t>
    </rPh>
    <rPh sb="4" eb="6">
      <t>ゲツガク</t>
    </rPh>
    <rPh sb="7" eb="9">
      <t>ヒキサ</t>
    </rPh>
    <rPh sb="12" eb="14">
      <t>ジッシ</t>
    </rPh>
    <rPh sb="32" eb="33">
      <t>タ</t>
    </rPh>
    <phoneticPr fontId="2"/>
  </si>
  <si>
    <t>②</t>
    <phoneticPr fontId="2"/>
  </si>
  <si>
    <t>Ａ</t>
    <phoneticPr fontId="2"/>
  </si>
  <si>
    <t>　</t>
    <phoneticPr fontId="2"/>
  </si>
  <si>
    <r>
      <t>*ただし、地域手当については、給与月額(</t>
    </r>
    <r>
      <rPr>
        <sz val="8"/>
        <rFont val="ＭＳ Ｐゴシック"/>
        <family val="3"/>
        <charset val="128"/>
      </rPr>
      <t>①･②</t>
    </r>
    <r>
      <rPr>
        <sz val="8"/>
        <rFont val="ＭＳ Ｐ明朝"/>
        <family val="1"/>
        <charset val="128"/>
      </rPr>
      <t>)×0.03（扶養手当を除く。）</t>
    </r>
    <rPh sb="5" eb="7">
      <t>チイキ</t>
    </rPh>
    <rPh sb="7" eb="9">
      <t>テアテ</t>
    </rPh>
    <rPh sb="15" eb="17">
      <t>キュウヨ</t>
    </rPh>
    <rPh sb="17" eb="19">
      <t>ゲツガク</t>
    </rPh>
    <rPh sb="30" eb="32">
      <t>フヨウ</t>
    </rPh>
    <rPh sb="32" eb="34">
      <t>テアテ</t>
    </rPh>
    <rPh sb="35" eb="36">
      <t>ノゾ</t>
    </rPh>
    <phoneticPr fontId="2"/>
  </si>
  <si>
    <t>　　</t>
    <phoneticPr fontId="2"/>
  </si>
  <si>
    <t>（注） ①　道費補助金のうち私立中・高等学校管理運営対策費補助金及び私立学校特殊教育対策費補助金は、次により計上すること。</t>
    <rPh sb="1" eb="2">
      <t>チュウ</t>
    </rPh>
    <rPh sb="6" eb="7">
      <t>ミチ</t>
    </rPh>
    <rPh sb="7" eb="8">
      <t>ヒ</t>
    </rPh>
    <rPh sb="8" eb="11">
      <t>ホジョキン</t>
    </rPh>
    <rPh sb="14" eb="16">
      <t>シリツ</t>
    </rPh>
    <rPh sb="16" eb="17">
      <t>ナカ</t>
    </rPh>
    <rPh sb="18" eb="20">
      <t>コウトウ</t>
    </rPh>
    <rPh sb="20" eb="22">
      <t>ガッコウ</t>
    </rPh>
    <rPh sb="22" eb="24">
      <t>カンリ</t>
    </rPh>
    <rPh sb="24" eb="26">
      <t>ウンエイ</t>
    </rPh>
    <rPh sb="26" eb="28">
      <t>タイサク</t>
    </rPh>
    <rPh sb="28" eb="29">
      <t>ヒ</t>
    </rPh>
    <rPh sb="29" eb="32">
      <t>ホジョキン</t>
    </rPh>
    <rPh sb="32" eb="33">
      <t>オヨ</t>
    </rPh>
    <rPh sb="34" eb="36">
      <t>シリツ</t>
    </rPh>
    <rPh sb="36" eb="38">
      <t>ガッコウ</t>
    </rPh>
    <rPh sb="38" eb="40">
      <t>トクシュ</t>
    </rPh>
    <rPh sb="40" eb="42">
      <t>キョウイク</t>
    </rPh>
    <rPh sb="42" eb="45">
      <t>タイサクヒ</t>
    </rPh>
    <rPh sb="45" eb="48">
      <t>ホジョキン</t>
    </rPh>
    <rPh sb="50" eb="51">
      <t>ツギ</t>
    </rPh>
    <rPh sb="54" eb="56">
      <t>ケイジョウ</t>
    </rPh>
    <phoneticPr fontId="2"/>
  </si>
  <si>
    <t>摘　要</t>
    <rPh sb="0" eb="1">
      <t>テキ</t>
    </rPh>
    <rPh sb="2" eb="3">
      <t>ヨウ</t>
    </rPh>
    <phoneticPr fontId="2"/>
  </si>
  <si>
    <t>差引増減</t>
    <rPh sb="0" eb="1">
      <t>サ</t>
    </rPh>
    <rPh sb="1" eb="2">
      <t>ヒ</t>
    </rPh>
    <rPh sb="2" eb="3">
      <t>ゾウ</t>
    </rPh>
    <rPh sb="3" eb="4">
      <t>ゲン</t>
    </rPh>
    <phoneticPr fontId="2"/>
  </si>
  <si>
    <t>小　　　　　　　　　　　　　計</t>
    <rPh sb="0" eb="1">
      <t>ショウ</t>
    </rPh>
    <rPh sb="14" eb="15">
      <t>ケイ</t>
    </rPh>
    <phoneticPr fontId="2"/>
  </si>
  <si>
    <t>名　　　　　　　　　　　　　　　　称</t>
    <rPh sb="0" eb="1">
      <t>メイ</t>
    </rPh>
    <rPh sb="17" eb="18">
      <t>ショウ</t>
    </rPh>
    <phoneticPr fontId="2"/>
  </si>
  <si>
    <t>支給人員</t>
    <rPh sb="0" eb="2">
      <t>シキュウ</t>
    </rPh>
    <rPh sb="2" eb="3">
      <t>ヒト</t>
    </rPh>
    <rPh sb="3" eb="4">
      <t>イン</t>
    </rPh>
    <phoneticPr fontId="2"/>
  </si>
  <si>
    <t>実施状況</t>
    <rPh sb="0" eb="2">
      <t>ジッシ</t>
    </rPh>
    <rPh sb="2" eb="4">
      <t>ジョウキョウ</t>
    </rPh>
    <phoneticPr fontId="2"/>
  </si>
  <si>
    <t>支出の部合計</t>
    <rPh sb="0" eb="1">
      <t>ササ</t>
    </rPh>
    <rPh sb="1" eb="2">
      <t>デ</t>
    </rPh>
    <rPh sb="3" eb="4">
      <t>ブ</t>
    </rPh>
    <rPh sb="4" eb="5">
      <t>ゴウ</t>
    </rPh>
    <rPh sb="5" eb="6">
      <t>ケイ</t>
    </rPh>
    <phoneticPr fontId="2"/>
  </si>
  <si>
    <t>学校名</t>
    <rPh sb="0" eb="2">
      <t>ガッコウ</t>
    </rPh>
    <rPh sb="2" eb="3">
      <t>メイ</t>
    </rPh>
    <phoneticPr fontId="2"/>
  </si>
  <si>
    <t>借　　　　入　　　　先</t>
    <rPh sb="0" eb="1">
      <t>シャク</t>
    </rPh>
    <rPh sb="5" eb="6">
      <t>イリ</t>
    </rPh>
    <rPh sb="10" eb="11">
      <t>サキ</t>
    </rPh>
    <phoneticPr fontId="2"/>
  </si>
  <si>
    <t>実施</t>
    <rPh sb="0" eb="2">
      <t>ジッシ</t>
    </rPh>
    <phoneticPr fontId="2"/>
  </si>
  <si>
    <t xml:space="preserve"> </t>
    <phoneticPr fontId="2"/>
  </si>
  <si>
    <t>(名）</t>
    <rPh sb="1" eb="2">
      <t>ナ</t>
    </rPh>
    <phoneticPr fontId="2"/>
  </si>
  <si>
    <t>　</t>
    <phoneticPr fontId="2"/>
  </si>
  <si>
    <t xml:space="preserve">( </t>
    <phoneticPr fontId="2"/>
  </si>
  <si>
    <t>北海道私学振興基金協会</t>
  </si>
  <si>
    <t>借入金内訳 （中学校・高等学校）</t>
    <rPh sb="0" eb="2">
      <t>カリイレ</t>
    </rPh>
    <rPh sb="2" eb="3">
      <t>キン</t>
    </rPh>
    <rPh sb="3" eb="5">
      <t>ウチワケ</t>
    </rPh>
    <rPh sb="7" eb="10">
      <t>チュウガッコウ</t>
    </rPh>
    <rPh sb="11" eb="13">
      <t>コウトウ</t>
    </rPh>
    <rPh sb="13" eb="15">
      <t>ガッコウ</t>
    </rPh>
    <phoneticPr fontId="2"/>
  </si>
  <si>
    <t>生徒納付金等内訳 （中学校・高等学校）</t>
    <rPh sb="0" eb="2">
      <t>セイト</t>
    </rPh>
    <rPh sb="2" eb="5">
      <t>ノウフキン</t>
    </rPh>
    <rPh sb="5" eb="6">
      <t>トウ</t>
    </rPh>
    <rPh sb="6" eb="8">
      <t>ウチワケ</t>
    </rPh>
    <phoneticPr fontId="2"/>
  </si>
  <si>
    <t>補助金収入内訳 （中学校・高等学校）</t>
    <rPh sb="0" eb="3">
      <t>ホジョキン</t>
    </rPh>
    <rPh sb="3" eb="5">
      <t>シュウニュウ</t>
    </rPh>
    <rPh sb="5" eb="7">
      <t>ウチワケ</t>
    </rPh>
    <phoneticPr fontId="2"/>
  </si>
  <si>
    <t>教員人件費支出</t>
    <rPh sb="0" eb="2">
      <t>キョウイン</t>
    </rPh>
    <rPh sb="2" eb="5">
      <t>ジンケンヒ</t>
    </rPh>
    <rPh sb="5" eb="7">
      <t>シシュツ</t>
    </rPh>
    <phoneticPr fontId="2"/>
  </si>
  <si>
    <t>６．  教  職  員  の  状  況</t>
    <rPh sb="4" eb="5">
      <t>キョウ</t>
    </rPh>
    <rPh sb="7" eb="8">
      <t>ショク</t>
    </rPh>
    <rPh sb="10" eb="11">
      <t>イン</t>
    </rPh>
    <rPh sb="16" eb="17">
      <t>ジョウ</t>
    </rPh>
    <rPh sb="19" eb="20">
      <t>キョウ</t>
    </rPh>
    <phoneticPr fontId="2"/>
  </si>
  <si>
    <t>区          分</t>
    <rPh sb="0" eb="1">
      <t>ク</t>
    </rPh>
    <rPh sb="11" eb="12">
      <t>ブン</t>
    </rPh>
    <phoneticPr fontId="2"/>
  </si>
  <si>
    <t>校    長</t>
    <rPh sb="0" eb="1">
      <t>コウ</t>
    </rPh>
    <rPh sb="5" eb="6">
      <t>チョウ</t>
    </rPh>
    <phoneticPr fontId="2"/>
  </si>
  <si>
    <t>教    頭</t>
    <rPh sb="0" eb="1">
      <t>キョウ</t>
    </rPh>
    <rPh sb="5" eb="6">
      <t>アタマ</t>
    </rPh>
    <phoneticPr fontId="2"/>
  </si>
  <si>
    <t>教    論</t>
    <rPh sb="0" eb="1">
      <t>キョウ</t>
    </rPh>
    <rPh sb="5" eb="6">
      <t>ロン</t>
    </rPh>
    <phoneticPr fontId="2"/>
  </si>
  <si>
    <t>助教論</t>
    <rPh sb="0" eb="1">
      <t>ジョ</t>
    </rPh>
    <rPh sb="1" eb="2">
      <t>キョウ</t>
    </rPh>
    <rPh sb="2" eb="3">
      <t>ロン</t>
    </rPh>
    <phoneticPr fontId="2"/>
  </si>
  <si>
    <t>養護教論</t>
    <rPh sb="0" eb="2">
      <t>ヨウゴ</t>
    </rPh>
    <rPh sb="2" eb="3">
      <t>キョウ</t>
    </rPh>
    <rPh sb="3" eb="4">
      <t>ロン</t>
    </rPh>
    <phoneticPr fontId="2"/>
  </si>
  <si>
    <t>講    師</t>
    <rPh sb="0" eb="1">
      <t>コウ</t>
    </rPh>
    <rPh sb="5" eb="6">
      <t>シ</t>
    </rPh>
    <phoneticPr fontId="2"/>
  </si>
  <si>
    <t>教 科 名</t>
    <rPh sb="0" eb="1">
      <t>キョウ</t>
    </rPh>
    <rPh sb="2" eb="3">
      <t>カ</t>
    </rPh>
    <rPh sb="4" eb="5">
      <t>メイ</t>
    </rPh>
    <phoneticPr fontId="2"/>
  </si>
  <si>
    <t>本              務              者</t>
    <rPh sb="0" eb="1">
      <t>ホン</t>
    </rPh>
    <rPh sb="15" eb="16">
      <t>ツトム</t>
    </rPh>
    <rPh sb="30" eb="31">
      <t>シャ</t>
    </rPh>
    <phoneticPr fontId="2"/>
  </si>
  <si>
    <t>兼  務  者</t>
    <rPh sb="0" eb="1">
      <t>ケン</t>
    </rPh>
    <rPh sb="3" eb="4">
      <t>ツトム</t>
    </rPh>
    <rPh sb="6" eb="7">
      <t>シャ</t>
    </rPh>
    <phoneticPr fontId="2"/>
  </si>
  <si>
    <t>校     長</t>
    <rPh sb="0" eb="1">
      <t>コウ</t>
    </rPh>
    <rPh sb="6" eb="7">
      <t>チョウ</t>
    </rPh>
    <phoneticPr fontId="2"/>
  </si>
  <si>
    <t>教     頭</t>
    <rPh sb="0" eb="1">
      <t>キョウ</t>
    </rPh>
    <rPh sb="6" eb="7">
      <t>アタマ</t>
    </rPh>
    <phoneticPr fontId="2"/>
  </si>
  <si>
    <t>教     諭</t>
    <rPh sb="0" eb="1">
      <t>キョウ</t>
    </rPh>
    <rPh sb="6" eb="7">
      <t>サトシ</t>
    </rPh>
    <phoneticPr fontId="2"/>
  </si>
  <si>
    <t>助  教  諭</t>
    <rPh sb="0" eb="1">
      <t>スケ</t>
    </rPh>
    <rPh sb="3" eb="4">
      <t>キョウ</t>
    </rPh>
    <rPh sb="6" eb="7">
      <t>サトシ</t>
    </rPh>
    <phoneticPr fontId="2"/>
  </si>
  <si>
    <t>養護教諭</t>
    <rPh sb="0" eb="2">
      <t>ヨウゴ</t>
    </rPh>
    <rPh sb="2" eb="4">
      <t>キョウユ</t>
    </rPh>
    <phoneticPr fontId="2"/>
  </si>
  <si>
    <t>講     師</t>
    <rPh sb="0" eb="1">
      <t>コウ</t>
    </rPh>
    <rPh sb="6" eb="7">
      <t>シ</t>
    </rPh>
    <phoneticPr fontId="2"/>
  </si>
  <si>
    <t>教員数</t>
    <rPh sb="0" eb="2">
      <t>キョウイン</t>
    </rPh>
    <rPh sb="2" eb="3">
      <t>スウ</t>
    </rPh>
    <phoneticPr fontId="2"/>
  </si>
  <si>
    <t>持ち時間</t>
    <rPh sb="0" eb="1">
      <t>モ</t>
    </rPh>
    <rPh sb="2" eb="4">
      <t>ジカン</t>
    </rPh>
    <phoneticPr fontId="2"/>
  </si>
  <si>
    <t>持ち 時間</t>
    <rPh sb="0" eb="1">
      <t>モ</t>
    </rPh>
    <rPh sb="3" eb="5">
      <t>ジカン</t>
    </rPh>
    <phoneticPr fontId="2"/>
  </si>
  <si>
    <t>教    員</t>
    <rPh sb="0" eb="1">
      <t>キョウ</t>
    </rPh>
    <rPh sb="5" eb="6">
      <t>イン</t>
    </rPh>
    <phoneticPr fontId="2"/>
  </si>
  <si>
    <t>本務者</t>
    <rPh sb="0" eb="1">
      <t>ホン</t>
    </rPh>
    <rPh sb="1" eb="2">
      <t>ツトム</t>
    </rPh>
    <rPh sb="2" eb="3">
      <t>モノ</t>
    </rPh>
    <phoneticPr fontId="2"/>
  </si>
  <si>
    <t>国語</t>
    <rPh sb="0" eb="2">
      <t>コクゴ</t>
    </rPh>
    <phoneticPr fontId="2"/>
  </si>
  <si>
    <t>社会</t>
    <rPh sb="0" eb="2">
      <t>シャカイ</t>
    </rPh>
    <phoneticPr fontId="2"/>
  </si>
  <si>
    <t>兼務者</t>
    <rPh sb="0" eb="1">
      <t>ケン</t>
    </rPh>
    <rPh sb="1" eb="2">
      <t>ツトム</t>
    </rPh>
    <rPh sb="2" eb="3">
      <t>モノ</t>
    </rPh>
    <phoneticPr fontId="2"/>
  </si>
  <si>
    <t>数学</t>
    <rPh sb="0" eb="2">
      <t>スウガク</t>
    </rPh>
    <phoneticPr fontId="2"/>
  </si>
  <si>
    <t>理科</t>
    <rPh sb="0" eb="2">
      <t>リカ</t>
    </rPh>
    <phoneticPr fontId="2"/>
  </si>
  <si>
    <t>事務職員</t>
    <rPh sb="0" eb="2">
      <t>ジム</t>
    </rPh>
    <rPh sb="2" eb="4">
      <t>ショクイン</t>
    </rPh>
    <phoneticPr fontId="2"/>
  </si>
  <si>
    <t>技術職員</t>
    <rPh sb="0" eb="2">
      <t>ギジュツ</t>
    </rPh>
    <rPh sb="2" eb="4">
      <t>ショクイン</t>
    </rPh>
    <phoneticPr fontId="2"/>
  </si>
  <si>
    <t>実習助手</t>
    <rPh sb="0" eb="2">
      <t>ジッシュウ</t>
    </rPh>
    <rPh sb="2" eb="4">
      <t>ジョシュ</t>
    </rPh>
    <phoneticPr fontId="2"/>
  </si>
  <si>
    <t>養護職員</t>
    <rPh sb="0" eb="2">
      <t>ヨウゴ</t>
    </rPh>
    <rPh sb="2" eb="4">
      <t>ショクイン</t>
    </rPh>
    <phoneticPr fontId="2"/>
  </si>
  <si>
    <t>用務員他</t>
    <rPh sb="0" eb="3">
      <t>ヨウムイン</t>
    </rPh>
    <rPh sb="3" eb="4">
      <t>ホカ</t>
    </rPh>
    <phoneticPr fontId="2"/>
  </si>
  <si>
    <t>音楽</t>
    <rPh sb="0" eb="1">
      <t>オト</t>
    </rPh>
    <rPh sb="1" eb="2">
      <t>ラク</t>
    </rPh>
    <phoneticPr fontId="2"/>
  </si>
  <si>
    <t>美術</t>
    <rPh sb="0" eb="2">
      <t>ビジュツ</t>
    </rPh>
    <phoneticPr fontId="2"/>
  </si>
  <si>
    <t>職    員</t>
    <rPh sb="0" eb="1">
      <t>ショク</t>
    </rPh>
    <rPh sb="5" eb="6">
      <t>イン</t>
    </rPh>
    <phoneticPr fontId="2"/>
  </si>
  <si>
    <t>書道</t>
    <rPh sb="0" eb="2">
      <t>ショドウ</t>
    </rPh>
    <phoneticPr fontId="2"/>
  </si>
  <si>
    <t>保健体育</t>
    <rPh sb="0" eb="2">
      <t>ホケン</t>
    </rPh>
    <rPh sb="2" eb="4">
      <t>タイイク</t>
    </rPh>
    <phoneticPr fontId="2"/>
  </si>
  <si>
    <t>家庭</t>
    <rPh sb="0" eb="2">
      <t>カテイ</t>
    </rPh>
    <phoneticPr fontId="2"/>
  </si>
  <si>
    <t>外国語     （   英    ）</t>
    <rPh sb="0" eb="3">
      <t>ガイコクゴ</t>
    </rPh>
    <rPh sb="12" eb="13">
      <t>エイ</t>
    </rPh>
    <phoneticPr fontId="2"/>
  </si>
  <si>
    <t>宗教</t>
    <rPh sb="0" eb="2">
      <t>シュウキョウ</t>
    </rPh>
    <phoneticPr fontId="2"/>
  </si>
  <si>
    <t>教  員  １  人     １  週　間  当  た  り  の  持  ち  時  間</t>
    <rPh sb="0" eb="1">
      <t>キョウ</t>
    </rPh>
    <rPh sb="3" eb="4">
      <t>イン</t>
    </rPh>
    <rPh sb="9" eb="10">
      <t>ヒト</t>
    </rPh>
    <rPh sb="18" eb="19">
      <t>シュウ</t>
    </rPh>
    <rPh sb="20" eb="21">
      <t>カン</t>
    </rPh>
    <rPh sb="23" eb="24">
      <t>ア</t>
    </rPh>
    <rPh sb="35" eb="36">
      <t>モ</t>
    </rPh>
    <rPh sb="41" eb="42">
      <t>トキ</t>
    </rPh>
    <rPh sb="44" eb="45">
      <t>アイダ</t>
    </rPh>
    <phoneticPr fontId="2"/>
  </si>
  <si>
    <t>クラブ      活動</t>
    <rPh sb="9" eb="11">
      <t>カツドウ</t>
    </rPh>
    <phoneticPr fontId="2"/>
  </si>
  <si>
    <t>最   小   時   間</t>
    <rPh sb="0" eb="1">
      <t>サイ</t>
    </rPh>
    <rPh sb="4" eb="5">
      <t>ショウ</t>
    </rPh>
    <rPh sb="8" eb="9">
      <t>ジ</t>
    </rPh>
    <rPh sb="12" eb="13">
      <t>カン</t>
    </rPh>
    <phoneticPr fontId="2"/>
  </si>
  <si>
    <t>平   均   時   間</t>
    <rPh sb="0" eb="1">
      <t>ヒラ</t>
    </rPh>
    <rPh sb="4" eb="5">
      <t>タモツ</t>
    </rPh>
    <rPh sb="8" eb="9">
      <t>トキ</t>
    </rPh>
    <rPh sb="12" eb="13">
      <t>アイダ</t>
    </rPh>
    <phoneticPr fontId="2"/>
  </si>
  <si>
    <t>最   高   時   間</t>
    <rPh sb="0" eb="1">
      <t>サイ</t>
    </rPh>
    <rPh sb="4" eb="5">
      <t>タカ</t>
    </rPh>
    <rPh sb="8" eb="9">
      <t>ジ</t>
    </rPh>
    <rPh sb="12" eb="13">
      <t>カン</t>
    </rPh>
    <phoneticPr fontId="2"/>
  </si>
  <si>
    <t>総合的       学習の時間</t>
    <rPh sb="0" eb="3">
      <t>ソウゴウテキ</t>
    </rPh>
    <rPh sb="10" eb="12">
      <t>ガクシュウ</t>
    </rPh>
    <rPh sb="13" eb="15">
      <t>ジカン</t>
    </rPh>
    <phoneticPr fontId="2"/>
  </si>
  <si>
    <t>本      務      者</t>
    <rPh sb="0" eb="1">
      <t>ホン</t>
    </rPh>
    <rPh sb="7" eb="8">
      <t>ツトム</t>
    </rPh>
    <rPh sb="14" eb="15">
      <t>シャ</t>
    </rPh>
    <phoneticPr fontId="2"/>
  </si>
  <si>
    <t>情報</t>
    <rPh sb="0" eb="2">
      <t>ジョウホウ</t>
    </rPh>
    <phoneticPr fontId="2"/>
  </si>
  <si>
    <t>兼      務      者</t>
    <rPh sb="0" eb="1">
      <t>ケン</t>
    </rPh>
    <rPh sb="7" eb="8">
      <t>ツトム</t>
    </rPh>
    <rPh sb="14" eb="15">
      <t>シャ</t>
    </rPh>
    <phoneticPr fontId="2"/>
  </si>
  <si>
    <t>職員人件費支出</t>
    <rPh sb="0" eb="2">
      <t>ショクイン</t>
    </rPh>
    <rPh sb="2" eb="5">
      <t>ジンケンヒ</t>
    </rPh>
    <rPh sb="5" eb="7">
      <t>シシュツ</t>
    </rPh>
    <phoneticPr fontId="2"/>
  </si>
  <si>
    <t>役員報酬支出</t>
    <rPh sb="0" eb="2">
      <t>ヤクイン</t>
    </rPh>
    <rPh sb="2" eb="4">
      <t>ホウシュウ</t>
    </rPh>
    <rPh sb="4" eb="6">
      <t>シシュツ</t>
    </rPh>
    <phoneticPr fontId="2"/>
  </si>
  <si>
    <t>退職金支出</t>
    <rPh sb="0" eb="3">
      <t>タイショクキン</t>
    </rPh>
    <rPh sb="3" eb="5">
      <t>シシュツ</t>
    </rPh>
    <phoneticPr fontId="2"/>
  </si>
  <si>
    <t>計</t>
    <rPh sb="0" eb="1">
      <t>ケイ</t>
    </rPh>
    <phoneticPr fontId="2"/>
  </si>
  <si>
    <t>そ　の　他</t>
    <rPh sb="4" eb="5">
      <t>タ</t>
    </rPh>
    <phoneticPr fontId="2"/>
  </si>
  <si>
    <t>　</t>
    <phoneticPr fontId="2"/>
  </si>
  <si>
    <t>　</t>
    <phoneticPr fontId="2"/>
  </si>
  <si>
    <t>区分</t>
    <rPh sb="0" eb="2">
      <t>クブン</t>
    </rPh>
    <phoneticPr fontId="2"/>
  </si>
  <si>
    <t>（単位：千円）</t>
    <rPh sb="1" eb="3">
      <t>タンイ</t>
    </rPh>
    <rPh sb="4" eb="6">
      <t>センエン</t>
    </rPh>
    <phoneticPr fontId="2"/>
  </si>
  <si>
    <t xml:space="preserve"> </t>
    <phoneticPr fontId="2"/>
  </si>
  <si>
    <t>私学振興・共済事業団</t>
    <rPh sb="0" eb="2">
      <t>シガク</t>
    </rPh>
    <rPh sb="2" eb="4">
      <t>シンコウ</t>
    </rPh>
    <rPh sb="5" eb="7">
      <t>キョウサイ</t>
    </rPh>
    <rPh sb="7" eb="9">
      <t>ジギョウ</t>
    </rPh>
    <rPh sb="9" eb="10">
      <t>ダン</t>
    </rPh>
    <phoneticPr fontId="2"/>
  </si>
  <si>
    <t>　　　　借　　　　入　　　　先</t>
    <rPh sb="4" eb="5">
      <t>シャク</t>
    </rPh>
    <rPh sb="9" eb="10">
      <t>イリ</t>
    </rPh>
    <rPh sb="14" eb="15">
      <t>サキ</t>
    </rPh>
    <phoneticPr fontId="2"/>
  </si>
  <si>
    <t>施設整備資金</t>
    <rPh sb="0" eb="2">
      <t>シセツ</t>
    </rPh>
    <rPh sb="2" eb="4">
      <t>セイビ</t>
    </rPh>
    <rPh sb="4" eb="6">
      <t>シキン</t>
    </rPh>
    <phoneticPr fontId="2"/>
  </si>
  <si>
    <t>環境整備資金</t>
    <rPh sb="0" eb="2">
      <t>カンキョウ</t>
    </rPh>
    <rPh sb="2" eb="4">
      <t>セイビ</t>
    </rPh>
    <rPh sb="4" eb="6">
      <t>シキン</t>
    </rPh>
    <phoneticPr fontId="2"/>
  </si>
  <si>
    <t>入学資金</t>
    <rPh sb="0" eb="2">
      <t>ニュウガク</t>
    </rPh>
    <rPh sb="2" eb="4">
      <t>シキン</t>
    </rPh>
    <phoneticPr fontId="2"/>
  </si>
  <si>
    <t>小計</t>
    <rPh sb="0" eb="2">
      <t>ショウケイ</t>
    </rPh>
    <phoneticPr fontId="2"/>
  </si>
  <si>
    <t>市町村</t>
    <rPh sb="0" eb="3">
      <t>シチョウソン</t>
    </rPh>
    <phoneticPr fontId="2"/>
  </si>
  <si>
    <t>銀行</t>
    <rPh sb="0" eb="2">
      <t>ギンコウ</t>
    </rPh>
    <phoneticPr fontId="2"/>
  </si>
  <si>
    <t>　　　合　　　　　　　　　　　計</t>
    <rPh sb="3" eb="4">
      <t>ゴウ</t>
    </rPh>
    <rPh sb="15" eb="16">
      <t>ケイ</t>
    </rPh>
    <phoneticPr fontId="2"/>
  </si>
  <si>
    <t>借入金等</t>
    <rPh sb="0" eb="2">
      <t>カリイレ</t>
    </rPh>
    <rPh sb="2" eb="3">
      <t>キン</t>
    </rPh>
    <rPh sb="3" eb="4">
      <t>トウ</t>
    </rPh>
    <phoneticPr fontId="2"/>
  </si>
  <si>
    <t>借入年月日</t>
    <rPh sb="0" eb="2">
      <t>カリイレ</t>
    </rPh>
    <rPh sb="2" eb="3">
      <t>ネン</t>
    </rPh>
    <rPh sb="3" eb="4">
      <t>ツキ</t>
    </rPh>
    <rPh sb="4" eb="5">
      <t>ヒ</t>
    </rPh>
    <phoneticPr fontId="2"/>
  </si>
  <si>
    <t>目的（使途）</t>
    <rPh sb="0" eb="2">
      <t>モクテキ</t>
    </rPh>
    <rPh sb="3" eb="5">
      <t>シト</t>
    </rPh>
    <phoneticPr fontId="2"/>
  </si>
  <si>
    <t>長期借入金</t>
    <rPh sb="0" eb="2">
      <t>チョウキ</t>
    </rPh>
    <rPh sb="2" eb="4">
      <t>カリイレ</t>
    </rPh>
    <rPh sb="4" eb="5">
      <t>キン</t>
    </rPh>
    <phoneticPr fontId="2"/>
  </si>
  <si>
    <t>基金協会</t>
    <rPh sb="0" eb="2">
      <t>キキン</t>
    </rPh>
    <rPh sb="2" eb="4">
      <t>キョウカイ</t>
    </rPh>
    <phoneticPr fontId="2"/>
  </si>
  <si>
    <t>短期借入金</t>
    <rPh sb="0" eb="2">
      <t>タンキ</t>
    </rPh>
    <rPh sb="2" eb="4">
      <t>カリイレ</t>
    </rPh>
    <rPh sb="4" eb="5">
      <t>キン</t>
    </rPh>
    <phoneticPr fontId="2"/>
  </si>
  <si>
    <t>学校債</t>
    <rPh sb="0" eb="2">
      <t>ガッコウ</t>
    </rPh>
    <rPh sb="2" eb="3">
      <t>サイ</t>
    </rPh>
    <phoneticPr fontId="2"/>
  </si>
  <si>
    <t>(3)　借　入　金　等　収　入　・　支　出　内　訳</t>
    <rPh sb="4" eb="5">
      <t>シャク</t>
    </rPh>
    <rPh sb="6" eb="7">
      <t>イリ</t>
    </rPh>
    <rPh sb="8" eb="9">
      <t>キン</t>
    </rPh>
    <rPh sb="10" eb="11">
      <t>トウ</t>
    </rPh>
    <rPh sb="12" eb="13">
      <t>オサム</t>
    </rPh>
    <rPh sb="14" eb="15">
      <t>イリ</t>
    </rPh>
    <rPh sb="18" eb="19">
      <t>ササ</t>
    </rPh>
    <rPh sb="20" eb="21">
      <t>デ</t>
    </rPh>
    <rPh sb="22" eb="23">
      <t>ナイ</t>
    </rPh>
    <rPh sb="24" eb="25">
      <t>ヤク</t>
    </rPh>
    <phoneticPr fontId="2"/>
  </si>
  <si>
    <t>教員</t>
    <rPh sb="0" eb="2">
      <t>キョウイン</t>
    </rPh>
    <phoneticPr fontId="2"/>
  </si>
  <si>
    <t>本務教員</t>
    <rPh sb="0" eb="2">
      <t>ホンム</t>
    </rPh>
    <rPh sb="2" eb="4">
      <t>キョウイン</t>
    </rPh>
    <phoneticPr fontId="2"/>
  </si>
  <si>
    <t>兼務教員</t>
    <rPh sb="0" eb="2">
      <t>ケンム</t>
    </rPh>
    <rPh sb="2" eb="4">
      <t>キョウイン</t>
    </rPh>
    <phoneticPr fontId="2"/>
  </si>
  <si>
    <t>職員</t>
    <rPh sb="0" eb="2">
      <t>ショクイン</t>
    </rPh>
    <phoneticPr fontId="2"/>
  </si>
  <si>
    <t>合計</t>
    <rPh sb="0" eb="2">
      <t>ゴウケイ</t>
    </rPh>
    <phoneticPr fontId="2"/>
  </si>
  <si>
    <t>うち寮関係</t>
    <rPh sb="2" eb="3">
      <t>リョウ</t>
    </rPh>
    <rPh sb="3" eb="5">
      <t>カンケイ</t>
    </rPh>
    <phoneticPr fontId="2"/>
  </si>
  <si>
    <t>人件費</t>
    <rPh sb="0" eb="3">
      <t>ジンケンヒ</t>
    </rPh>
    <phoneticPr fontId="2"/>
  </si>
  <si>
    <t>総支給月数</t>
    <rPh sb="0" eb="1">
      <t>ソウ</t>
    </rPh>
    <rPh sb="1" eb="3">
      <t>シキュウ</t>
    </rPh>
    <rPh sb="3" eb="4">
      <t>ツキ</t>
    </rPh>
    <rPh sb="4" eb="5">
      <t>カズ</t>
    </rPh>
    <phoneticPr fontId="2"/>
  </si>
  <si>
    <t>支給人員</t>
    <rPh sb="0" eb="2">
      <t>シキュウ</t>
    </rPh>
    <rPh sb="2" eb="4">
      <t>ジンイン</t>
    </rPh>
    <phoneticPr fontId="2"/>
  </si>
  <si>
    <t>期末手当</t>
    <rPh sb="0" eb="2">
      <t>キマツ</t>
    </rPh>
    <rPh sb="2" eb="3">
      <t>テ</t>
    </rPh>
    <rPh sb="3" eb="4">
      <t>トウ</t>
    </rPh>
    <phoneticPr fontId="2"/>
  </si>
  <si>
    <t>その他手当</t>
    <rPh sb="2" eb="3">
      <t>タ</t>
    </rPh>
    <rPh sb="3" eb="5">
      <t>テア</t>
    </rPh>
    <phoneticPr fontId="2"/>
  </si>
  <si>
    <t>②</t>
    <phoneticPr fontId="2"/>
  </si>
  <si>
    <t>　</t>
    <phoneticPr fontId="2"/>
  </si>
  <si>
    <t>③</t>
    <phoneticPr fontId="2"/>
  </si>
  <si>
    <t>円</t>
    <rPh sb="0" eb="1">
      <t>エン</t>
    </rPh>
    <phoneticPr fontId="2"/>
  </si>
  <si>
    <t>=</t>
    <phoneticPr fontId="2"/>
  </si>
  <si>
    <t>給与改訂状況　（決定した。　　　人勧に準じる。　　　交渉中。）</t>
    <rPh sb="0" eb="2">
      <t>キュウヨ</t>
    </rPh>
    <rPh sb="2" eb="4">
      <t>カイテイ</t>
    </rPh>
    <rPh sb="4" eb="6">
      <t>ジョウキョウ</t>
    </rPh>
    <rPh sb="8" eb="10">
      <t>ケッテイ</t>
    </rPh>
    <rPh sb="16" eb="17">
      <t>ヒト</t>
    </rPh>
    <rPh sb="17" eb="18">
      <t>カン</t>
    </rPh>
    <rPh sb="19" eb="20">
      <t>ジュン</t>
    </rPh>
    <rPh sb="26" eb="29">
      <t>コウショウチュウ</t>
    </rPh>
    <phoneticPr fontId="2"/>
  </si>
  <si>
    <t>（４）　人　件　費　支　出　内　訳</t>
    <rPh sb="4" eb="5">
      <t>ジン</t>
    </rPh>
    <rPh sb="6" eb="7">
      <t>ケン</t>
    </rPh>
    <rPh sb="8" eb="9">
      <t>ヒ</t>
    </rPh>
    <rPh sb="10" eb="11">
      <t>ササ</t>
    </rPh>
    <rPh sb="12" eb="13">
      <t>デ</t>
    </rPh>
    <rPh sb="14" eb="15">
      <t>ナイ</t>
    </rPh>
    <rPh sb="16" eb="17">
      <t>ヤク</t>
    </rPh>
    <phoneticPr fontId="2"/>
  </si>
  <si>
    <t>　</t>
    <phoneticPr fontId="2"/>
  </si>
  <si>
    <t>　</t>
    <phoneticPr fontId="2"/>
  </si>
  <si>
    <t>万円以下</t>
    <rPh sb="0" eb="2">
      <t>マンエン</t>
    </rPh>
    <rPh sb="2" eb="4">
      <t>イカ</t>
    </rPh>
    <phoneticPr fontId="2"/>
  </si>
  <si>
    <t>万円超え</t>
    <rPh sb="0" eb="2">
      <t>マンエン</t>
    </rPh>
    <rPh sb="2" eb="3">
      <t>コ</t>
    </rPh>
    <phoneticPr fontId="2"/>
  </si>
  <si>
    <t>本務職員</t>
    <rPh sb="0" eb="2">
      <t>ホンム</t>
    </rPh>
    <rPh sb="2" eb="4">
      <t>ショクイン</t>
    </rPh>
    <phoneticPr fontId="2"/>
  </si>
  <si>
    <t>20才以下</t>
    <rPh sb="2" eb="3">
      <t>サイ</t>
    </rPh>
    <rPh sb="3" eb="5">
      <t>イカ</t>
    </rPh>
    <phoneticPr fontId="2"/>
  </si>
  <si>
    <t>21才</t>
    <rPh sb="2" eb="3">
      <t>サイ</t>
    </rPh>
    <phoneticPr fontId="2"/>
  </si>
  <si>
    <t>22才</t>
    <rPh sb="2" eb="3">
      <t>サイ</t>
    </rPh>
    <phoneticPr fontId="2"/>
  </si>
  <si>
    <t>23才</t>
    <rPh sb="2" eb="3">
      <t>サイ</t>
    </rPh>
    <phoneticPr fontId="2"/>
  </si>
  <si>
    <t>24才</t>
    <rPh sb="2" eb="3">
      <t>サイ</t>
    </rPh>
    <phoneticPr fontId="2"/>
  </si>
  <si>
    <t>25才</t>
    <rPh sb="2" eb="3">
      <t>サイ</t>
    </rPh>
    <phoneticPr fontId="2"/>
  </si>
  <si>
    <t>26才</t>
    <rPh sb="2" eb="3">
      <t>サイ</t>
    </rPh>
    <phoneticPr fontId="2"/>
  </si>
  <si>
    <t>27才</t>
    <rPh sb="2" eb="3">
      <t>サイ</t>
    </rPh>
    <phoneticPr fontId="2"/>
  </si>
  <si>
    <t>28才</t>
    <rPh sb="2" eb="3">
      <t>サイ</t>
    </rPh>
    <phoneticPr fontId="2"/>
  </si>
  <si>
    <t>29才</t>
    <rPh sb="2" eb="3">
      <t>サイ</t>
    </rPh>
    <phoneticPr fontId="2"/>
  </si>
  <si>
    <t>30才</t>
    <rPh sb="2" eb="3">
      <t>サイ</t>
    </rPh>
    <phoneticPr fontId="2"/>
  </si>
  <si>
    <t>31才</t>
    <rPh sb="2" eb="3">
      <t>サイ</t>
    </rPh>
    <phoneticPr fontId="2"/>
  </si>
  <si>
    <t>32才</t>
    <rPh sb="2" eb="3">
      <t>サイ</t>
    </rPh>
    <phoneticPr fontId="2"/>
  </si>
  <si>
    <t>33才</t>
    <rPh sb="2" eb="3">
      <t>サイ</t>
    </rPh>
    <phoneticPr fontId="2"/>
  </si>
  <si>
    <t>34才</t>
    <rPh sb="2" eb="3">
      <t>サイ</t>
    </rPh>
    <phoneticPr fontId="2"/>
  </si>
  <si>
    <t>35才</t>
    <rPh sb="2" eb="3">
      <t>サイ</t>
    </rPh>
    <phoneticPr fontId="2"/>
  </si>
  <si>
    <t>36才</t>
    <rPh sb="2" eb="3">
      <t>サイ</t>
    </rPh>
    <phoneticPr fontId="2"/>
  </si>
  <si>
    <t>37才</t>
    <rPh sb="2" eb="3">
      <t>サイ</t>
    </rPh>
    <phoneticPr fontId="2"/>
  </si>
  <si>
    <t>38才</t>
    <rPh sb="2" eb="3">
      <t>サイ</t>
    </rPh>
    <phoneticPr fontId="2"/>
  </si>
  <si>
    <t>39才</t>
    <rPh sb="2" eb="3">
      <t>サイ</t>
    </rPh>
    <phoneticPr fontId="2"/>
  </si>
  <si>
    <t>40才</t>
    <rPh sb="2" eb="3">
      <t>サイ</t>
    </rPh>
    <phoneticPr fontId="2"/>
  </si>
  <si>
    <t>41才</t>
    <rPh sb="2" eb="3">
      <t>サイ</t>
    </rPh>
    <phoneticPr fontId="2"/>
  </si>
  <si>
    <t>42才</t>
    <rPh sb="2" eb="3">
      <t>サイ</t>
    </rPh>
    <phoneticPr fontId="2"/>
  </si>
  <si>
    <t>43才</t>
    <rPh sb="2" eb="3">
      <t>サイ</t>
    </rPh>
    <phoneticPr fontId="2"/>
  </si>
  <si>
    <t>44才</t>
    <rPh sb="2" eb="3">
      <t>サイ</t>
    </rPh>
    <phoneticPr fontId="2"/>
  </si>
  <si>
    <t>（注）</t>
    <rPh sb="1" eb="2">
      <t>チュウ</t>
    </rPh>
    <phoneticPr fontId="2"/>
  </si>
  <si>
    <t>・ ・ ・</t>
    <phoneticPr fontId="2"/>
  </si>
  <si>
    <t>経営資金</t>
    <rPh sb="0" eb="2">
      <t>ケイエイ</t>
    </rPh>
    <rPh sb="2" eb="4">
      <t>シキン</t>
    </rPh>
    <phoneticPr fontId="2"/>
  </si>
  <si>
    <t>１年以内</t>
    <rPh sb="1" eb="2">
      <t>ネン</t>
    </rPh>
    <rPh sb="2" eb="4">
      <t>イナイ</t>
    </rPh>
    <phoneticPr fontId="2"/>
  </si>
  <si>
    <t>科　　　　　　　　　目</t>
    <rPh sb="0" eb="1">
      <t>カ</t>
    </rPh>
    <rPh sb="10" eb="11">
      <t>メ</t>
    </rPh>
    <phoneticPr fontId="2"/>
  </si>
  <si>
    <t>科　　　　　　　　　　目</t>
    <rPh sb="0" eb="1">
      <t>カ</t>
    </rPh>
    <rPh sb="11" eb="12">
      <t>メ</t>
    </rPh>
    <phoneticPr fontId="2"/>
  </si>
  <si>
    <t>支給額は、ベースアップ分を加味した額とする。</t>
    <rPh sb="0" eb="3">
      <t>シキュウガク</t>
    </rPh>
    <rPh sb="11" eb="12">
      <t>ブン</t>
    </rPh>
    <rPh sb="13" eb="15">
      <t>カミ</t>
    </rPh>
    <rPh sb="17" eb="18">
      <t>ガク</t>
    </rPh>
    <phoneticPr fontId="2"/>
  </si>
  <si>
    <t>％</t>
    <phoneticPr fontId="2"/>
  </si>
  <si>
    <t>上記のうち再雇用者</t>
    <rPh sb="0" eb="2">
      <t>ジョウキ</t>
    </rPh>
    <rPh sb="5" eb="9">
      <t>サイコヨウシャ</t>
    </rPh>
    <phoneticPr fontId="2"/>
  </si>
  <si>
    <t>45才</t>
    <rPh sb="2" eb="3">
      <t>サイ</t>
    </rPh>
    <phoneticPr fontId="2"/>
  </si>
  <si>
    <t>46才</t>
    <rPh sb="2" eb="3">
      <t>サイ</t>
    </rPh>
    <phoneticPr fontId="2"/>
  </si>
  <si>
    <t>47才</t>
    <rPh sb="2" eb="3">
      <t>サイ</t>
    </rPh>
    <phoneticPr fontId="2"/>
  </si>
  <si>
    <t>48才</t>
    <rPh sb="2" eb="3">
      <t>サイ</t>
    </rPh>
    <phoneticPr fontId="2"/>
  </si>
  <si>
    <t>49才</t>
    <rPh sb="2" eb="3">
      <t>サイ</t>
    </rPh>
    <phoneticPr fontId="2"/>
  </si>
  <si>
    <t>50才</t>
    <rPh sb="2" eb="3">
      <t>サイ</t>
    </rPh>
    <phoneticPr fontId="2"/>
  </si>
  <si>
    <t>51才</t>
    <rPh sb="2" eb="3">
      <t>サイ</t>
    </rPh>
    <phoneticPr fontId="2"/>
  </si>
  <si>
    <t>52才</t>
    <rPh sb="2" eb="3">
      <t>サイ</t>
    </rPh>
    <phoneticPr fontId="2"/>
  </si>
  <si>
    <t>53才</t>
    <rPh sb="2" eb="3">
      <t>サイ</t>
    </rPh>
    <phoneticPr fontId="2"/>
  </si>
  <si>
    <t>54才</t>
    <rPh sb="2" eb="3">
      <t>サイ</t>
    </rPh>
    <phoneticPr fontId="2"/>
  </si>
  <si>
    <t>55才</t>
    <rPh sb="2" eb="3">
      <t>サイ</t>
    </rPh>
    <phoneticPr fontId="2"/>
  </si>
  <si>
    <t>56才</t>
    <rPh sb="2" eb="3">
      <t>サイ</t>
    </rPh>
    <phoneticPr fontId="2"/>
  </si>
  <si>
    <t>57才</t>
    <rPh sb="2" eb="3">
      <t>サイ</t>
    </rPh>
    <phoneticPr fontId="2"/>
  </si>
  <si>
    <t>58才</t>
    <rPh sb="2" eb="3">
      <t>サイ</t>
    </rPh>
    <phoneticPr fontId="2"/>
  </si>
  <si>
    <t>59才</t>
    <rPh sb="2" eb="3">
      <t>サイ</t>
    </rPh>
    <phoneticPr fontId="2"/>
  </si>
  <si>
    <t>60才</t>
    <rPh sb="2" eb="3">
      <t>サイ</t>
    </rPh>
    <phoneticPr fontId="2"/>
  </si>
  <si>
    <t>61才</t>
    <rPh sb="2" eb="3">
      <t>サイ</t>
    </rPh>
    <phoneticPr fontId="2"/>
  </si>
  <si>
    <t>62才</t>
    <rPh sb="2" eb="3">
      <t>サイ</t>
    </rPh>
    <phoneticPr fontId="2"/>
  </si>
  <si>
    <t>63才</t>
    <rPh sb="2" eb="3">
      <t>サイ</t>
    </rPh>
    <phoneticPr fontId="2"/>
  </si>
  <si>
    <t>64才</t>
    <rPh sb="2" eb="3">
      <t>サイ</t>
    </rPh>
    <phoneticPr fontId="2"/>
  </si>
  <si>
    <t>65才</t>
    <rPh sb="2" eb="3">
      <t>サイ</t>
    </rPh>
    <phoneticPr fontId="2"/>
  </si>
  <si>
    <t>65才超える</t>
    <rPh sb="2" eb="3">
      <t>サイ</t>
    </rPh>
    <rPh sb="3" eb="4">
      <t>コ</t>
    </rPh>
    <phoneticPr fontId="2"/>
  </si>
  <si>
    <t>（名）</t>
    <rPh sb="1" eb="2">
      <t>ナ</t>
    </rPh>
    <phoneticPr fontId="2"/>
  </si>
  <si>
    <t>　　　合　　　　　　　　　　　　計</t>
    <rPh sb="3" eb="4">
      <t>ゴウ</t>
    </rPh>
    <rPh sb="16" eb="17">
      <t>ケイ</t>
    </rPh>
    <phoneticPr fontId="2"/>
  </si>
  <si>
    <t>取　扱　注　意</t>
    <rPh sb="0" eb="1">
      <t>トリ</t>
    </rPh>
    <rPh sb="2" eb="3">
      <t>アツカイ</t>
    </rPh>
    <rPh sb="4" eb="5">
      <t>チュウ</t>
    </rPh>
    <rPh sb="6" eb="7">
      <t>イ</t>
    </rPh>
    <phoneticPr fontId="2"/>
  </si>
  <si>
    <t>学校名</t>
    <rPh sb="0" eb="1">
      <t>ガク</t>
    </rPh>
    <rPh sb="1" eb="2">
      <t>コウ</t>
    </rPh>
    <rPh sb="2" eb="3">
      <t>メイ</t>
    </rPh>
    <phoneticPr fontId="2"/>
  </si>
  <si>
    <t>学校法人名</t>
    <rPh sb="0" eb="1">
      <t>ガク</t>
    </rPh>
    <rPh sb="1" eb="2">
      <t>コウ</t>
    </rPh>
    <rPh sb="2" eb="3">
      <t>ホウ</t>
    </rPh>
    <rPh sb="3" eb="4">
      <t>ジン</t>
    </rPh>
    <rPh sb="4" eb="5">
      <t>ナ</t>
    </rPh>
    <phoneticPr fontId="2"/>
  </si>
  <si>
    <t>記載責任者</t>
    <rPh sb="0" eb="1">
      <t>キ</t>
    </rPh>
    <rPh sb="1" eb="2">
      <t>ミツル</t>
    </rPh>
    <rPh sb="2" eb="3">
      <t>セキ</t>
    </rPh>
    <rPh sb="3" eb="4">
      <t>ニン</t>
    </rPh>
    <rPh sb="4" eb="5">
      <t>シャ</t>
    </rPh>
    <phoneticPr fontId="2"/>
  </si>
  <si>
    <t>電話番号</t>
    <rPh sb="0" eb="1">
      <t>デン</t>
    </rPh>
    <rPh sb="1" eb="2">
      <t>ハナシ</t>
    </rPh>
    <rPh sb="2" eb="3">
      <t>バン</t>
    </rPh>
    <rPh sb="3" eb="4">
      <t>ゴウ</t>
    </rPh>
    <phoneticPr fontId="2"/>
  </si>
  <si>
    <t>（職名）</t>
    <rPh sb="1" eb="3">
      <t>ショクメイ</t>
    </rPh>
    <phoneticPr fontId="2"/>
  </si>
  <si>
    <t>市外局番</t>
    <rPh sb="0" eb="2">
      <t>シガイ</t>
    </rPh>
    <rPh sb="2" eb="4">
      <t>キョクバン</t>
    </rPh>
    <phoneticPr fontId="2"/>
  </si>
  <si>
    <t>－</t>
    <phoneticPr fontId="2"/>
  </si>
  <si>
    <t>教職員の状況</t>
    <rPh sb="0" eb="3">
      <t>キョウショクイン</t>
    </rPh>
    <rPh sb="4" eb="6">
      <t>ジョウキョウ</t>
    </rPh>
    <phoneticPr fontId="2"/>
  </si>
  <si>
    <t>学級編成の状況</t>
    <rPh sb="0" eb="2">
      <t>ガッキュウ</t>
    </rPh>
    <rPh sb="2" eb="4">
      <t>ヘンセイ</t>
    </rPh>
    <rPh sb="5" eb="7">
      <t>ジョウキョウ</t>
    </rPh>
    <phoneticPr fontId="2"/>
  </si>
  <si>
    <t>（2）</t>
  </si>
  <si>
    <t>（3）</t>
  </si>
  <si>
    <t>（4）</t>
  </si>
  <si>
    <t>（5）</t>
  </si>
  <si>
    <t>（6）</t>
  </si>
  <si>
    <t>（7）</t>
  </si>
  <si>
    <t>（8）</t>
  </si>
  <si>
    <t>借入金等収入・支出内訳</t>
    <rPh sb="0" eb="2">
      <t>カリイレ</t>
    </rPh>
    <rPh sb="2" eb="3">
      <t>キン</t>
    </rPh>
    <rPh sb="3" eb="4">
      <t>トウ</t>
    </rPh>
    <rPh sb="4" eb="6">
      <t>シュウニュウ</t>
    </rPh>
    <rPh sb="7" eb="8">
      <t>ササ</t>
    </rPh>
    <rPh sb="8" eb="9">
      <t>デ</t>
    </rPh>
    <rPh sb="9" eb="11">
      <t>ウチワケ</t>
    </rPh>
    <phoneticPr fontId="2"/>
  </si>
  <si>
    <t>人件費支出内訳</t>
    <rPh sb="0" eb="3">
      <t>ジンケンヒ</t>
    </rPh>
    <phoneticPr fontId="2"/>
  </si>
  <si>
    <t>本務教職員給与額及び年令構成調</t>
    <rPh sb="0" eb="2">
      <t>ホンム</t>
    </rPh>
    <rPh sb="2" eb="5">
      <t>キョウショクイン</t>
    </rPh>
    <rPh sb="5" eb="7">
      <t>キュウヨ</t>
    </rPh>
    <rPh sb="7" eb="8">
      <t>ガク</t>
    </rPh>
    <rPh sb="8" eb="9">
      <t>オヨ</t>
    </rPh>
    <rPh sb="10" eb="12">
      <t>ネンレイ</t>
    </rPh>
    <rPh sb="12" eb="14">
      <t>コウセイ</t>
    </rPh>
    <rPh sb="14" eb="15">
      <t>シラ</t>
    </rPh>
    <phoneticPr fontId="2"/>
  </si>
  <si>
    <t>施設関係支出内訳</t>
    <rPh sb="0" eb="2">
      <t>シセツ</t>
    </rPh>
    <rPh sb="2" eb="4">
      <t>カンケイ</t>
    </rPh>
    <rPh sb="4" eb="5">
      <t>ササ</t>
    </rPh>
    <rPh sb="5" eb="6">
      <t>デ</t>
    </rPh>
    <rPh sb="6" eb="8">
      <t>ウチワケ</t>
    </rPh>
    <phoneticPr fontId="2"/>
  </si>
  <si>
    <t>法人本部負担金内訳</t>
    <rPh sb="0" eb="2">
      <t>ホウジン</t>
    </rPh>
    <rPh sb="2" eb="4">
      <t>ホンブ</t>
    </rPh>
    <rPh sb="4" eb="7">
      <t>フタンキン</t>
    </rPh>
    <rPh sb="7" eb="9">
      <t>ウチワケ</t>
    </rPh>
    <phoneticPr fontId="2"/>
  </si>
  <si>
    <t>目</t>
    <rPh sb="0" eb="1">
      <t>メ</t>
    </rPh>
    <phoneticPr fontId="2"/>
  </si>
  <si>
    <t>次</t>
    <rPh sb="0" eb="1">
      <t>ツギ</t>
    </rPh>
    <phoneticPr fontId="2"/>
  </si>
  <si>
    <t>)</t>
    <phoneticPr fontId="2"/>
  </si>
  <si>
    <t>経営安定資金</t>
    <rPh sb="0" eb="2">
      <t>ケイエイ</t>
    </rPh>
    <rPh sb="2" eb="4">
      <t>アンテイ</t>
    </rPh>
    <rPh sb="4" eb="6">
      <t>シキン</t>
    </rPh>
    <phoneticPr fontId="2"/>
  </si>
  <si>
    <t>借  入  金</t>
    <rPh sb="0" eb="1">
      <t>シャク</t>
    </rPh>
    <rPh sb="3" eb="4">
      <t>イリ</t>
    </rPh>
    <rPh sb="6" eb="7">
      <t>キン</t>
    </rPh>
    <phoneticPr fontId="2"/>
  </si>
  <si>
    <t>人  件  費</t>
    <rPh sb="0" eb="1">
      <t>ヒト</t>
    </rPh>
    <rPh sb="3" eb="4">
      <t>ケン</t>
    </rPh>
    <rPh sb="6" eb="7">
      <t>ヒ</t>
    </rPh>
    <phoneticPr fontId="2"/>
  </si>
  <si>
    <t>兼務職員</t>
    <rPh sb="0" eb="2">
      <t>ケンム</t>
    </rPh>
    <rPh sb="2" eb="4">
      <t>ショクイン</t>
    </rPh>
    <phoneticPr fontId="2"/>
  </si>
  <si>
    <t>支給人員は、原則として5月1日現在とする。</t>
    <rPh sb="0" eb="2">
      <t>シキュウ</t>
    </rPh>
    <rPh sb="2" eb="4">
      <t>ジンイン</t>
    </rPh>
    <rPh sb="6" eb="8">
      <t>ゲンソク</t>
    </rPh>
    <rPh sb="12" eb="13">
      <t>ツキ</t>
    </rPh>
    <rPh sb="14" eb="15">
      <t>ヒ</t>
    </rPh>
    <rPh sb="15" eb="17">
      <t>ゲンザイ</t>
    </rPh>
    <phoneticPr fontId="2"/>
  </si>
  <si>
    <t>1,200万円を超える</t>
    <rPh sb="5" eb="7">
      <t>マンエン</t>
    </rPh>
    <rPh sb="8" eb="9">
      <t>コ</t>
    </rPh>
    <phoneticPr fontId="2"/>
  </si>
  <si>
    <t>備　　　考</t>
    <rPh sb="0" eb="1">
      <t>ソナエ</t>
    </rPh>
    <rPh sb="4" eb="5">
      <t>コウ</t>
    </rPh>
    <phoneticPr fontId="2"/>
  </si>
  <si>
    <t>区　　分</t>
    <rPh sb="0" eb="1">
      <t>ク</t>
    </rPh>
    <rPh sb="3" eb="4">
      <t>ブン</t>
    </rPh>
    <phoneticPr fontId="2"/>
  </si>
  <si>
    <t>合　　　計</t>
    <rPh sb="0" eb="1">
      <t>ゴウ</t>
    </rPh>
    <rPh sb="4" eb="5">
      <t>ケイ</t>
    </rPh>
    <phoneticPr fontId="2"/>
  </si>
  <si>
    <t>人　件　費</t>
    <rPh sb="0" eb="1">
      <t>ヒト</t>
    </rPh>
    <rPh sb="2" eb="3">
      <t>ケン</t>
    </rPh>
    <rPh sb="4" eb="5">
      <t>ヒ</t>
    </rPh>
    <phoneticPr fontId="2"/>
  </si>
  <si>
    <t xml:space="preserve"> </t>
    <phoneticPr fontId="2"/>
  </si>
  <si>
    <t>1　人　当　り　平　均　額　(千円）</t>
    <rPh sb="2" eb="3">
      <t>ジン</t>
    </rPh>
    <rPh sb="4" eb="5">
      <t>アタ</t>
    </rPh>
    <rPh sb="8" eb="9">
      <t>ヒラ</t>
    </rPh>
    <rPh sb="10" eb="11">
      <t>タモツ</t>
    </rPh>
    <rPh sb="12" eb="13">
      <t>ガク</t>
    </rPh>
    <rPh sb="15" eb="17">
      <t>センエン</t>
    </rPh>
    <phoneticPr fontId="2"/>
  </si>
  <si>
    <t>平均年齢(才）</t>
    <rPh sb="0" eb="2">
      <t>ヘイキン</t>
    </rPh>
    <rPh sb="2" eb="4">
      <t>ネンレイ</t>
    </rPh>
    <rPh sb="5" eb="6">
      <t>サイ</t>
    </rPh>
    <phoneticPr fontId="2"/>
  </si>
  <si>
    <t xml:space="preserve">    ○ ○ ○ ○ 高等学校</t>
    <rPh sb="12" eb="13">
      <t>タカ</t>
    </rPh>
    <rPh sb="13" eb="14">
      <t>トウ</t>
    </rPh>
    <rPh sb="14" eb="15">
      <t>ガク</t>
    </rPh>
    <rPh sb="15" eb="16">
      <t>コウ</t>
    </rPh>
    <phoneticPr fontId="2"/>
  </si>
  <si>
    <t>1. コンマ以下第2位を四捨五入して第1位まで記載すること。　（　例　44.66-44.7才　）</t>
    <rPh sb="6" eb="8">
      <t>イカ</t>
    </rPh>
    <rPh sb="8" eb="9">
      <t>ダイ</t>
    </rPh>
    <rPh sb="10" eb="11">
      <t>イ</t>
    </rPh>
    <rPh sb="12" eb="16">
      <t>シシャゴニュウ</t>
    </rPh>
    <rPh sb="18" eb="19">
      <t>ダイ</t>
    </rPh>
    <rPh sb="20" eb="21">
      <t>イ</t>
    </rPh>
    <rPh sb="23" eb="25">
      <t>キサイ</t>
    </rPh>
    <rPh sb="33" eb="34">
      <t>レイ</t>
    </rPh>
    <rPh sb="45" eb="46">
      <t>サイ</t>
    </rPh>
    <phoneticPr fontId="2"/>
  </si>
  <si>
    <t>小計（A）</t>
    <rPh sb="0" eb="1">
      <t>ショウ</t>
    </rPh>
    <rPh sb="1" eb="2">
      <t>ケイ</t>
    </rPh>
    <phoneticPr fontId="2"/>
  </si>
  <si>
    <t>所定福利費（B）</t>
    <rPh sb="0" eb="2">
      <t>ショテイ</t>
    </rPh>
    <rPh sb="2" eb="4">
      <t>フクリ</t>
    </rPh>
    <rPh sb="4" eb="5">
      <t>ヒ</t>
    </rPh>
    <phoneticPr fontId="2"/>
  </si>
  <si>
    <t>計（A+B）</t>
    <rPh sb="0" eb="1">
      <t>ケイ</t>
    </rPh>
    <phoneticPr fontId="2"/>
  </si>
  <si>
    <t xml:space="preserve">  ○ ○ ○ ○ 高等学校</t>
    <rPh sb="10" eb="11">
      <t>タカ</t>
    </rPh>
    <rPh sb="11" eb="12">
      <t>トウ</t>
    </rPh>
    <rPh sb="12" eb="13">
      <t>ガク</t>
    </rPh>
    <rPh sb="13" eb="14">
      <t>コウ</t>
    </rPh>
    <phoneticPr fontId="2"/>
  </si>
  <si>
    <t>　私立高等学校○○整備費補助金</t>
    <rPh sb="1" eb="3">
      <t>シリツ</t>
    </rPh>
    <rPh sb="3" eb="5">
      <t>コウトウ</t>
    </rPh>
    <rPh sb="5" eb="7">
      <t>ガッコウ</t>
    </rPh>
    <rPh sb="9" eb="11">
      <t>セイビ</t>
    </rPh>
    <rPh sb="11" eb="12">
      <t>ヒ</t>
    </rPh>
    <rPh sb="12" eb="15">
      <t>ホジョキン</t>
    </rPh>
    <phoneticPr fontId="2"/>
  </si>
  <si>
    <t>○</t>
    <phoneticPr fontId="2"/>
  </si>
  <si>
    <t>期末手当</t>
  </si>
  <si>
    <t>＋アルファ</t>
    <phoneticPr fontId="2"/>
  </si>
  <si>
    <t xml:space="preserve"> ①  支給人員は、次の算式により求めるものとする。</t>
    <phoneticPr fontId="2"/>
  </si>
  <si>
    <t xml:space="preserve"> ②　退職金の支給人員は、実人員とする。</t>
    <phoneticPr fontId="2"/>
  </si>
  <si>
    <t xml:space="preserve"> ③　給与改訂状況　</t>
    <phoneticPr fontId="2"/>
  </si>
  <si>
    <t>ベ　ア　率</t>
    <phoneticPr fontId="2"/>
  </si>
  <si>
    <t>　　ベ　ア　率</t>
    <phoneticPr fontId="2"/>
  </si>
  <si>
    <t>　　期末手当</t>
    <phoneticPr fontId="2"/>
  </si>
  <si>
    <t>　＋アルファ</t>
    <phoneticPr fontId="2"/>
  </si>
  <si>
    <t>本俸</t>
    <rPh sb="0" eb="2">
      <t>ホンポウ</t>
    </rPh>
    <phoneticPr fontId="2"/>
  </si>
  <si>
    <t>（５）　本　務　教　職　員　給　与　額　及　び　年　令　構　成　調</t>
    <rPh sb="4" eb="5">
      <t>ホン</t>
    </rPh>
    <rPh sb="6" eb="7">
      <t>ツトム</t>
    </rPh>
    <rPh sb="8" eb="9">
      <t>キョウ</t>
    </rPh>
    <rPh sb="10" eb="11">
      <t>ショク</t>
    </rPh>
    <rPh sb="12" eb="13">
      <t>イン</t>
    </rPh>
    <rPh sb="14" eb="15">
      <t>キュウ</t>
    </rPh>
    <rPh sb="16" eb="17">
      <t>アタエ</t>
    </rPh>
    <rPh sb="18" eb="19">
      <t>ガク</t>
    </rPh>
    <rPh sb="20" eb="21">
      <t>オヨ</t>
    </rPh>
    <rPh sb="24" eb="25">
      <t>トシ</t>
    </rPh>
    <rPh sb="26" eb="27">
      <t>レイ</t>
    </rPh>
    <rPh sb="28" eb="29">
      <t>カマエ</t>
    </rPh>
    <rPh sb="30" eb="31">
      <t>シゲル</t>
    </rPh>
    <rPh sb="32" eb="33">
      <t>チョウ</t>
    </rPh>
    <phoneticPr fontId="2"/>
  </si>
  <si>
    <t>決算・予算</t>
    <rPh sb="0" eb="2">
      <t>ケッサン</t>
    </rPh>
    <rPh sb="3" eb="5">
      <t>ヨサン</t>
    </rPh>
    <phoneticPr fontId="2"/>
  </si>
  <si>
    <t>学校名</t>
    <rPh sb="0" eb="2">
      <t>ガッコウ</t>
    </rPh>
    <rPh sb="2" eb="3">
      <t>ナ</t>
    </rPh>
    <phoneticPr fontId="2"/>
  </si>
  <si>
    <t xml:space="preserve">         （単位：千円）</t>
    <rPh sb="10" eb="12">
      <t>タンイ</t>
    </rPh>
    <rPh sb="13" eb="15">
      <t>センエン</t>
    </rPh>
    <phoneticPr fontId="2"/>
  </si>
  <si>
    <t>ヶ月分</t>
    <rPh sb="1" eb="2">
      <t>ゲツ</t>
    </rPh>
    <rPh sb="2" eb="3">
      <t>ブン</t>
    </rPh>
    <phoneticPr fontId="2"/>
  </si>
  <si>
    <t>％</t>
    <phoneticPr fontId="2"/>
  </si>
  <si>
    <t>　　〃</t>
    <phoneticPr fontId="2"/>
  </si>
  <si>
    <t>　　　　　科　　　　　　　　　　目</t>
    <rPh sb="5" eb="6">
      <t>カ</t>
    </rPh>
    <rPh sb="16" eb="17">
      <t>メ</t>
    </rPh>
    <phoneticPr fontId="2"/>
  </si>
  <si>
    <t>学生生徒等納付金収入</t>
    <rPh sb="0" eb="2">
      <t>ガクセイ</t>
    </rPh>
    <rPh sb="2" eb="4">
      <t>セイト</t>
    </rPh>
    <rPh sb="4" eb="5">
      <t>トウ</t>
    </rPh>
    <rPh sb="5" eb="8">
      <t>ノウフキン</t>
    </rPh>
    <rPh sb="8" eb="10">
      <t>シュウニュウ</t>
    </rPh>
    <phoneticPr fontId="2"/>
  </si>
  <si>
    <t>雑収入</t>
    <rPh sb="0" eb="3">
      <t>ザツシュウニュウ</t>
    </rPh>
    <phoneticPr fontId="2"/>
  </si>
  <si>
    <t>授業料収入</t>
    <rPh sb="0" eb="3">
      <t>ジュギョウリョウ</t>
    </rPh>
    <rPh sb="3" eb="5">
      <t>シュウニュウ</t>
    </rPh>
    <phoneticPr fontId="2"/>
  </si>
  <si>
    <t>退職金社団収入</t>
    <rPh sb="0" eb="3">
      <t>タイショクキン</t>
    </rPh>
    <rPh sb="3" eb="5">
      <t>シャダン</t>
    </rPh>
    <rPh sb="5" eb="7">
      <t>シュウニュウ</t>
    </rPh>
    <phoneticPr fontId="2"/>
  </si>
  <si>
    <t>入学金収入</t>
    <rPh sb="0" eb="2">
      <t>ニュウガク</t>
    </rPh>
    <rPh sb="2" eb="3">
      <t>キン</t>
    </rPh>
    <rPh sb="3" eb="5">
      <t>シュウニュウ</t>
    </rPh>
    <phoneticPr fontId="2"/>
  </si>
  <si>
    <t>廃品売却収入</t>
    <rPh sb="0" eb="2">
      <t>ハイヒン</t>
    </rPh>
    <rPh sb="2" eb="4">
      <t>バイキャク</t>
    </rPh>
    <rPh sb="4" eb="6">
      <t>シュウニュウ</t>
    </rPh>
    <phoneticPr fontId="2"/>
  </si>
  <si>
    <t>実験実習料収入</t>
    <rPh sb="0" eb="2">
      <t>ジッケン</t>
    </rPh>
    <rPh sb="2" eb="4">
      <t>ジッシュウ</t>
    </rPh>
    <rPh sb="4" eb="5">
      <t>リョウ</t>
    </rPh>
    <rPh sb="5" eb="7">
      <t>シュウニュウ</t>
    </rPh>
    <phoneticPr fontId="2"/>
  </si>
  <si>
    <t>その他の雑収入</t>
    <rPh sb="2" eb="3">
      <t>タ</t>
    </rPh>
    <rPh sb="4" eb="5">
      <t>ザツ</t>
    </rPh>
    <rPh sb="5" eb="7">
      <t>シュウニュウ</t>
    </rPh>
    <phoneticPr fontId="2"/>
  </si>
  <si>
    <t>施設設備資金収入</t>
    <rPh sb="0" eb="2">
      <t>シセツ</t>
    </rPh>
    <rPh sb="2" eb="4">
      <t>セツビ</t>
    </rPh>
    <rPh sb="4" eb="6">
      <t>シキン</t>
    </rPh>
    <rPh sb="6" eb="8">
      <t>シュウニュウ</t>
    </rPh>
    <phoneticPr fontId="2"/>
  </si>
  <si>
    <t>暖房費収入</t>
    <rPh sb="0" eb="2">
      <t>ダンボウ</t>
    </rPh>
    <rPh sb="2" eb="3">
      <t>ヒ</t>
    </rPh>
    <rPh sb="3" eb="5">
      <t>シュウニュウ</t>
    </rPh>
    <phoneticPr fontId="2"/>
  </si>
  <si>
    <t>借入金等収入</t>
    <rPh sb="0" eb="2">
      <t>カリイレ</t>
    </rPh>
    <rPh sb="2" eb="3">
      <t>キン</t>
    </rPh>
    <rPh sb="3" eb="4">
      <t>トウ</t>
    </rPh>
    <rPh sb="4" eb="6">
      <t>シュウニュウ</t>
    </rPh>
    <phoneticPr fontId="2"/>
  </si>
  <si>
    <t>長期借入金収入</t>
    <rPh sb="0" eb="2">
      <t>チョウキ</t>
    </rPh>
    <rPh sb="2" eb="4">
      <t>カリイレ</t>
    </rPh>
    <rPh sb="4" eb="5">
      <t>キン</t>
    </rPh>
    <rPh sb="5" eb="7">
      <t>シュウニュウ</t>
    </rPh>
    <phoneticPr fontId="2"/>
  </si>
  <si>
    <t>手数料収入</t>
    <rPh sb="0" eb="3">
      <t>テスウリョウ</t>
    </rPh>
    <rPh sb="3" eb="5">
      <t>シュウニュウ</t>
    </rPh>
    <phoneticPr fontId="2"/>
  </si>
  <si>
    <t>短期借入金収入</t>
    <rPh sb="0" eb="2">
      <t>タンキ</t>
    </rPh>
    <rPh sb="2" eb="4">
      <t>カリイレ</t>
    </rPh>
    <rPh sb="4" eb="5">
      <t>キン</t>
    </rPh>
    <rPh sb="5" eb="7">
      <t>シュウニュウ</t>
    </rPh>
    <phoneticPr fontId="2"/>
  </si>
  <si>
    <t>入学検定料収入</t>
    <rPh sb="0" eb="2">
      <t>ニュウガク</t>
    </rPh>
    <rPh sb="2" eb="4">
      <t>ケンテイ</t>
    </rPh>
    <rPh sb="4" eb="5">
      <t>リョウ</t>
    </rPh>
    <rPh sb="5" eb="7">
      <t>シュウニュウ</t>
    </rPh>
    <phoneticPr fontId="2"/>
  </si>
  <si>
    <t>学校債収入</t>
    <rPh sb="0" eb="2">
      <t>ガッコウ</t>
    </rPh>
    <rPh sb="2" eb="3">
      <t>サイ</t>
    </rPh>
    <rPh sb="3" eb="5">
      <t>シュウニュウ</t>
    </rPh>
    <phoneticPr fontId="2"/>
  </si>
  <si>
    <t>試験料収入</t>
    <rPh sb="0" eb="2">
      <t>シケン</t>
    </rPh>
    <rPh sb="2" eb="3">
      <t>リョウ</t>
    </rPh>
    <rPh sb="3" eb="5">
      <t>シュウニュウ</t>
    </rPh>
    <phoneticPr fontId="2"/>
  </si>
  <si>
    <t>証明手数料収入</t>
    <rPh sb="0" eb="2">
      <t>ショウメイ</t>
    </rPh>
    <rPh sb="2" eb="5">
      <t>テスウリョウ</t>
    </rPh>
    <rPh sb="5" eb="7">
      <t>シュウニュウ</t>
    </rPh>
    <phoneticPr fontId="2"/>
  </si>
  <si>
    <t>前受金収入</t>
    <rPh sb="0" eb="2">
      <t>マエウ</t>
    </rPh>
    <rPh sb="2" eb="3">
      <t>キン</t>
    </rPh>
    <rPh sb="3" eb="5">
      <t>シュウニュウ</t>
    </rPh>
    <phoneticPr fontId="2"/>
  </si>
  <si>
    <t>寄付金収入</t>
    <rPh sb="0" eb="3">
      <t>キフキン</t>
    </rPh>
    <rPh sb="3" eb="5">
      <t>シュウニュウ</t>
    </rPh>
    <phoneticPr fontId="2"/>
  </si>
  <si>
    <t>授業料前受金収入</t>
    <rPh sb="0" eb="3">
      <t>ジュギョウリョウ</t>
    </rPh>
    <rPh sb="3" eb="5">
      <t>マエウ</t>
    </rPh>
    <rPh sb="5" eb="6">
      <t>キン</t>
    </rPh>
    <rPh sb="6" eb="8">
      <t>シュウニュウ</t>
    </rPh>
    <phoneticPr fontId="2"/>
  </si>
  <si>
    <t>特別寄付金収入</t>
    <rPh sb="0" eb="2">
      <t>トクベツ</t>
    </rPh>
    <rPh sb="2" eb="5">
      <t>キフキン</t>
    </rPh>
    <rPh sb="5" eb="7">
      <t>シュウニュウ</t>
    </rPh>
    <phoneticPr fontId="2"/>
  </si>
  <si>
    <t>入学金前受金収入</t>
    <rPh sb="0" eb="3">
      <t>ニュウガクキン</t>
    </rPh>
    <rPh sb="3" eb="5">
      <t>マエウ</t>
    </rPh>
    <rPh sb="5" eb="6">
      <t>キン</t>
    </rPh>
    <rPh sb="6" eb="8">
      <t>シュウニュウ</t>
    </rPh>
    <phoneticPr fontId="2"/>
  </si>
  <si>
    <t>一般寄付金収入</t>
    <rPh sb="0" eb="2">
      <t>イッパン</t>
    </rPh>
    <rPh sb="2" eb="5">
      <t>キフキン</t>
    </rPh>
    <rPh sb="5" eb="7">
      <t>シュウニュウ</t>
    </rPh>
    <phoneticPr fontId="2"/>
  </si>
  <si>
    <t>実験実習料前受金収入</t>
    <rPh sb="0" eb="2">
      <t>ジッケン</t>
    </rPh>
    <rPh sb="2" eb="4">
      <t>ジッシュウ</t>
    </rPh>
    <rPh sb="4" eb="5">
      <t>リョウ</t>
    </rPh>
    <rPh sb="5" eb="7">
      <t>マエウ</t>
    </rPh>
    <rPh sb="7" eb="8">
      <t>キン</t>
    </rPh>
    <rPh sb="8" eb="10">
      <t>シュウニュウ</t>
    </rPh>
    <phoneticPr fontId="2"/>
  </si>
  <si>
    <t>補助金収入</t>
    <rPh sb="0" eb="3">
      <t>ホジョキン</t>
    </rPh>
    <rPh sb="3" eb="5">
      <t>シュウニュウ</t>
    </rPh>
    <phoneticPr fontId="2"/>
  </si>
  <si>
    <t>施設設備資金前受金収入</t>
    <rPh sb="0" eb="2">
      <t>シセツ</t>
    </rPh>
    <rPh sb="2" eb="4">
      <t>セツビ</t>
    </rPh>
    <rPh sb="4" eb="6">
      <t>シキン</t>
    </rPh>
    <rPh sb="6" eb="8">
      <t>マエウ</t>
    </rPh>
    <rPh sb="8" eb="9">
      <t>キン</t>
    </rPh>
    <rPh sb="9" eb="11">
      <t>シュウニュウ</t>
    </rPh>
    <phoneticPr fontId="2"/>
  </si>
  <si>
    <t>国庫補助金収入</t>
    <rPh sb="0" eb="2">
      <t>コッコ</t>
    </rPh>
    <rPh sb="2" eb="4">
      <t>ホジョ</t>
    </rPh>
    <rPh sb="4" eb="5">
      <t>キン</t>
    </rPh>
    <rPh sb="5" eb="7">
      <t>シュウニュウ</t>
    </rPh>
    <phoneticPr fontId="2"/>
  </si>
  <si>
    <t>暖房費前受金収入</t>
    <rPh sb="0" eb="2">
      <t>ダンボウ</t>
    </rPh>
    <rPh sb="2" eb="3">
      <t>ヒ</t>
    </rPh>
    <rPh sb="3" eb="5">
      <t>マエウ</t>
    </rPh>
    <rPh sb="5" eb="6">
      <t>キン</t>
    </rPh>
    <rPh sb="6" eb="8">
      <t>シュウニュウ</t>
    </rPh>
    <phoneticPr fontId="2"/>
  </si>
  <si>
    <t>道費補助金収入</t>
    <rPh sb="0" eb="1">
      <t>ドウ</t>
    </rPh>
    <rPh sb="1" eb="2">
      <t>ヒ</t>
    </rPh>
    <rPh sb="2" eb="5">
      <t>ホジョキン</t>
    </rPh>
    <rPh sb="5" eb="7">
      <t>シュウニュウ</t>
    </rPh>
    <phoneticPr fontId="2"/>
  </si>
  <si>
    <t>市町村補助金収入</t>
    <rPh sb="0" eb="1">
      <t>シ</t>
    </rPh>
    <rPh sb="1" eb="2">
      <t>マチ</t>
    </rPh>
    <rPh sb="2" eb="3">
      <t>ムラ</t>
    </rPh>
    <rPh sb="3" eb="6">
      <t>ホジョキン</t>
    </rPh>
    <rPh sb="6" eb="8">
      <t>シュウニュウ</t>
    </rPh>
    <phoneticPr fontId="2"/>
  </si>
  <si>
    <t>その他の収入</t>
    <rPh sb="2" eb="3">
      <t>タ</t>
    </rPh>
    <rPh sb="4" eb="6">
      <t>シュウニュウ</t>
    </rPh>
    <phoneticPr fontId="2"/>
  </si>
  <si>
    <t xml:space="preserve"> </t>
    <phoneticPr fontId="2"/>
  </si>
  <si>
    <t>学校法人</t>
    <rPh sb="0" eb="1">
      <t>ガク</t>
    </rPh>
    <rPh sb="1" eb="2">
      <t>コウ</t>
    </rPh>
    <rPh sb="2" eb="3">
      <t>ホウ</t>
    </rPh>
    <rPh sb="3" eb="4">
      <t>ジン</t>
    </rPh>
    <phoneticPr fontId="2"/>
  </si>
  <si>
    <t>○○○○学園</t>
    <rPh sb="4" eb="6">
      <t>ガクエン</t>
    </rPh>
    <phoneticPr fontId="2"/>
  </si>
  <si>
    <t>○　○　○　○</t>
    <phoneticPr fontId="2"/>
  </si>
  <si>
    <t>高等学校</t>
    <rPh sb="0" eb="2">
      <t>コウトウ</t>
    </rPh>
    <rPh sb="2" eb="4">
      <t>ガッコウ</t>
    </rPh>
    <phoneticPr fontId="2"/>
  </si>
  <si>
    <t>収益事業元入金回収収入</t>
    <rPh sb="0" eb="2">
      <t>シュウエキ</t>
    </rPh>
    <rPh sb="2" eb="4">
      <t>ジギョウ</t>
    </rPh>
    <rPh sb="4" eb="5">
      <t>ゲン</t>
    </rPh>
    <rPh sb="5" eb="6">
      <t>ニュウ</t>
    </rPh>
    <rPh sb="6" eb="7">
      <t>キン</t>
    </rPh>
    <rPh sb="7" eb="9">
      <t>カイシュウ</t>
    </rPh>
    <rPh sb="9" eb="11">
      <t>シュウニュウ</t>
    </rPh>
    <phoneticPr fontId="2"/>
  </si>
  <si>
    <t>前期末未収入金収入</t>
    <rPh sb="0" eb="2">
      <t>ゼンキ</t>
    </rPh>
    <rPh sb="2" eb="3">
      <t>マツ</t>
    </rPh>
    <rPh sb="3" eb="5">
      <t>ミシュウ</t>
    </rPh>
    <rPh sb="5" eb="7">
      <t>ニュウキン</t>
    </rPh>
    <rPh sb="7" eb="9">
      <t>シュウニュウ</t>
    </rPh>
    <phoneticPr fontId="2"/>
  </si>
  <si>
    <t>施設設備利用料収入</t>
    <rPh sb="0" eb="2">
      <t>シセツ</t>
    </rPh>
    <rPh sb="2" eb="4">
      <t>セツビ</t>
    </rPh>
    <rPh sb="4" eb="6">
      <t>リヨウ</t>
    </rPh>
    <rPh sb="6" eb="7">
      <t>リョウ</t>
    </rPh>
    <rPh sb="7" eb="9">
      <t>シュウニュウ</t>
    </rPh>
    <phoneticPr fontId="2"/>
  </si>
  <si>
    <t>貸付金回収収入</t>
    <rPh sb="0" eb="2">
      <t>カシツケ</t>
    </rPh>
    <rPh sb="2" eb="3">
      <t>キン</t>
    </rPh>
    <rPh sb="3" eb="5">
      <t>カイシュウ</t>
    </rPh>
    <rPh sb="5" eb="7">
      <t>シュウニュウ</t>
    </rPh>
    <phoneticPr fontId="2"/>
  </si>
  <si>
    <t>資産売却収入</t>
    <rPh sb="0" eb="2">
      <t>シサン</t>
    </rPh>
    <rPh sb="2" eb="4">
      <t>バイキャク</t>
    </rPh>
    <rPh sb="4" eb="6">
      <t>シュウニュウ</t>
    </rPh>
    <phoneticPr fontId="2"/>
  </si>
  <si>
    <t>有価証券売却収入</t>
    <rPh sb="0" eb="2">
      <t>ユウカ</t>
    </rPh>
    <rPh sb="2" eb="4">
      <t>ショウケン</t>
    </rPh>
    <rPh sb="4" eb="6">
      <t>バイキャク</t>
    </rPh>
    <rPh sb="6" eb="8">
      <t>シュウニュウ</t>
    </rPh>
    <phoneticPr fontId="2"/>
  </si>
  <si>
    <t>他部門繰入金</t>
    <rPh sb="0" eb="1">
      <t>タ</t>
    </rPh>
    <rPh sb="1" eb="3">
      <t>ブモン</t>
    </rPh>
    <rPh sb="3" eb="4">
      <t>ク</t>
    </rPh>
    <rPh sb="4" eb="5">
      <t>イ</t>
    </rPh>
    <rPh sb="5" eb="6">
      <t>キン</t>
    </rPh>
    <phoneticPr fontId="2"/>
  </si>
  <si>
    <t>その他の資産売却収入</t>
    <rPh sb="2" eb="3">
      <t>タ</t>
    </rPh>
    <rPh sb="4" eb="6">
      <t>シサン</t>
    </rPh>
    <rPh sb="6" eb="8">
      <t>バイキャク</t>
    </rPh>
    <rPh sb="8" eb="10">
      <t>シュウニュウ</t>
    </rPh>
    <phoneticPr fontId="2"/>
  </si>
  <si>
    <t>資金収入調整勘定</t>
    <rPh sb="0" eb="2">
      <t>シキン</t>
    </rPh>
    <rPh sb="2" eb="4">
      <t>シュウニュウ</t>
    </rPh>
    <rPh sb="4" eb="6">
      <t>チョウセイ</t>
    </rPh>
    <rPh sb="6" eb="8">
      <t>カンジョウ</t>
    </rPh>
    <phoneticPr fontId="2"/>
  </si>
  <si>
    <t>期末未収入金</t>
    <rPh sb="0" eb="2">
      <t>キマツ</t>
    </rPh>
    <rPh sb="2" eb="4">
      <t>ミシュウ</t>
    </rPh>
    <rPh sb="4" eb="6">
      <t>ニュウキン</t>
    </rPh>
    <phoneticPr fontId="2"/>
  </si>
  <si>
    <t>補助活動収入</t>
    <rPh sb="0" eb="2">
      <t>ホジョ</t>
    </rPh>
    <rPh sb="2" eb="4">
      <t>カツドウ</t>
    </rPh>
    <rPh sb="4" eb="6">
      <t>シュウニュウ</t>
    </rPh>
    <phoneticPr fontId="2"/>
  </si>
  <si>
    <t>前期末前受金</t>
    <rPh sb="0" eb="3">
      <t>ゼンキマツ</t>
    </rPh>
    <rPh sb="3" eb="5">
      <t>マエウ</t>
    </rPh>
    <rPh sb="5" eb="6">
      <t>キン</t>
    </rPh>
    <phoneticPr fontId="2"/>
  </si>
  <si>
    <t>（2）　補　助　金　収　入　内　訳　（中学校・高等学校）</t>
    <rPh sb="4" eb="5">
      <t>タスク</t>
    </rPh>
    <rPh sb="6" eb="7">
      <t>スケ</t>
    </rPh>
    <rPh sb="8" eb="9">
      <t>カネ</t>
    </rPh>
    <rPh sb="10" eb="11">
      <t>オサム</t>
    </rPh>
    <rPh sb="12" eb="13">
      <t>イリ</t>
    </rPh>
    <rPh sb="14" eb="15">
      <t>ナイ</t>
    </rPh>
    <rPh sb="16" eb="17">
      <t>ヤク</t>
    </rPh>
    <rPh sb="19" eb="22">
      <t>チュウガッコウ</t>
    </rPh>
    <rPh sb="23" eb="25">
      <t>コウトウ</t>
    </rPh>
    <rPh sb="25" eb="27">
      <t>ガッコウ</t>
    </rPh>
    <phoneticPr fontId="2"/>
  </si>
  <si>
    <t>（単位：円）</t>
    <rPh sb="1" eb="3">
      <t>タンイ</t>
    </rPh>
    <rPh sb="4" eb="5">
      <t>エン</t>
    </rPh>
    <phoneticPr fontId="2"/>
  </si>
  <si>
    <t>受託事業収入</t>
    <rPh sb="0" eb="2">
      <t>ジュタク</t>
    </rPh>
    <rPh sb="2" eb="4">
      <t>ジギョウ</t>
    </rPh>
    <rPh sb="4" eb="6">
      <t>シュウニュウ</t>
    </rPh>
    <phoneticPr fontId="2"/>
  </si>
  <si>
    <t>前年度繰越支払資金</t>
    <rPh sb="0" eb="3">
      <t>ゼンネンド</t>
    </rPh>
    <rPh sb="3" eb="5">
      <t>クリコシ</t>
    </rPh>
    <rPh sb="5" eb="7">
      <t>シハラ</t>
    </rPh>
    <rPh sb="7" eb="9">
      <t>シキン</t>
    </rPh>
    <phoneticPr fontId="2"/>
  </si>
  <si>
    <t>収益事業収入</t>
    <rPh sb="0" eb="2">
      <t>シュウエキ</t>
    </rPh>
    <rPh sb="2" eb="4">
      <t>ジギョウ</t>
    </rPh>
    <rPh sb="4" eb="6">
      <t>シュウニュウ</t>
    </rPh>
    <phoneticPr fontId="2"/>
  </si>
  <si>
    <t>収入の部合計</t>
    <rPh sb="0" eb="2">
      <t>シュウニュウ</t>
    </rPh>
    <rPh sb="3" eb="4">
      <t>ブ</t>
    </rPh>
    <rPh sb="4" eb="6">
      <t>ゴウケイ</t>
    </rPh>
    <phoneticPr fontId="2"/>
  </si>
  <si>
    <t>○○○○</t>
    <phoneticPr fontId="2"/>
  </si>
  <si>
    <t>事　務　長</t>
    <rPh sb="0" eb="1">
      <t>コト</t>
    </rPh>
    <rPh sb="2" eb="3">
      <t>ツトム</t>
    </rPh>
    <rPh sb="4" eb="5">
      <t>チョウ</t>
    </rPh>
    <phoneticPr fontId="2"/>
  </si>
  <si>
    <t>○○○</t>
    <phoneticPr fontId="2"/>
  </si>
  <si>
    <t>○　○　　○　○</t>
    <phoneticPr fontId="2"/>
  </si>
  <si>
    <t xml:space="preserve"> </t>
    <phoneticPr fontId="2"/>
  </si>
  <si>
    <t>　私立高等学校授業料軽減補助金</t>
    <rPh sb="1" eb="3">
      <t>シリツ</t>
    </rPh>
    <rPh sb="3" eb="5">
      <t>コウトウ</t>
    </rPh>
    <rPh sb="5" eb="7">
      <t>ガッコウ</t>
    </rPh>
    <rPh sb="7" eb="10">
      <t>ジュギョウリョウ</t>
    </rPh>
    <rPh sb="10" eb="12">
      <t>ケイゲン</t>
    </rPh>
    <rPh sb="12" eb="15">
      <t>ホジョキン</t>
    </rPh>
    <phoneticPr fontId="2"/>
  </si>
  <si>
    <t>　交通遺児対策事業補助金</t>
    <rPh sb="1" eb="3">
      <t>コウツウ</t>
    </rPh>
    <rPh sb="3" eb="5">
      <t>イジ</t>
    </rPh>
    <rPh sb="5" eb="7">
      <t>タイサク</t>
    </rPh>
    <rPh sb="7" eb="9">
      <t>ジギョウ</t>
    </rPh>
    <rPh sb="9" eb="12">
      <t>ホジョキン</t>
    </rPh>
    <phoneticPr fontId="2"/>
  </si>
  <si>
    <t>　結核健康診断等費補助金</t>
    <rPh sb="1" eb="3">
      <t>ケッカク</t>
    </rPh>
    <rPh sb="3" eb="5">
      <t>ケンコウ</t>
    </rPh>
    <rPh sb="5" eb="7">
      <t>シンダン</t>
    </rPh>
    <rPh sb="7" eb="8">
      <t>トウ</t>
    </rPh>
    <rPh sb="8" eb="9">
      <t>ヒ</t>
    </rPh>
    <rPh sb="9" eb="12">
      <t>ホジョキン</t>
    </rPh>
    <phoneticPr fontId="2"/>
  </si>
  <si>
    <t>人件費支出</t>
    <rPh sb="0" eb="3">
      <t>ジンケンヒ</t>
    </rPh>
    <rPh sb="3" eb="5">
      <t>シシュツ</t>
    </rPh>
    <phoneticPr fontId="2"/>
  </si>
  <si>
    <t>施設関係支出</t>
    <rPh sb="0" eb="2">
      <t>シセツ</t>
    </rPh>
    <rPh sb="2" eb="4">
      <t>カンケイ</t>
    </rPh>
    <rPh sb="4" eb="6">
      <t>シシュツ</t>
    </rPh>
    <phoneticPr fontId="2"/>
  </si>
  <si>
    <t>土地支出</t>
    <rPh sb="0" eb="2">
      <t>トチ</t>
    </rPh>
    <rPh sb="2" eb="4">
      <t>シシュツ</t>
    </rPh>
    <phoneticPr fontId="2"/>
  </si>
  <si>
    <t>建物支出</t>
    <rPh sb="0" eb="2">
      <t>タテモノ</t>
    </rPh>
    <rPh sb="2" eb="4">
      <t>シシュツ</t>
    </rPh>
    <phoneticPr fontId="2"/>
  </si>
  <si>
    <t>構築物支出</t>
    <rPh sb="0" eb="2">
      <t>コウチク</t>
    </rPh>
    <rPh sb="2" eb="3">
      <t>モノ</t>
    </rPh>
    <rPh sb="3" eb="5">
      <t>シシュツ</t>
    </rPh>
    <phoneticPr fontId="2"/>
  </si>
  <si>
    <t>建設仮勘定支出</t>
    <rPh sb="0" eb="2">
      <t>ケンセツ</t>
    </rPh>
    <rPh sb="2" eb="3">
      <t>カリ</t>
    </rPh>
    <rPh sb="3" eb="5">
      <t>カンジョウ</t>
    </rPh>
    <rPh sb="5" eb="7">
      <t>シシュツ</t>
    </rPh>
    <phoneticPr fontId="2"/>
  </si>
  <si>
    <t>借地権支出</t>
    <rPh sb="0" eb="2">
      <t>シャクチ</t>
    </rPh>
    <rPh sb="2" eb="3">
      <t>ケン</t>
    </rPh>
    <rPh sb="3" eb="5">
      <t>シシュツ</t>
    </rPh>
    <phoneticPr fontId="2"/>
  </si>
  <si>
    <t>経費支出</t>
    <rPh sb="0" eb="2">
      <t>ケイヒ</t>
    </rPh>
    <rPh sb="2" eb="4">
      <t>シシュツ</t>
    </rPh>
    <phoneticPr fontId="2"/>
  </si>
  <si>
    <t>設備関係支出</t>
    <rPh sb="0" eb="2">
      <t>セツビ</t>
    </rPh>
    <rPh sb="2" eb="4">
      <t>カンケイ</t>
    </rPh>
    <rPh sb="4" eb="6">
      <t>シシュツ</t>
    </rPh>
    <phoneticPr fontId="2"/>
  </si>
  <si>
    <t>消耗品費支出</t>
    <rPh sb="0" eb="2">
      <t>ショウモウ</t>
    </rPh>
    <rPh sb="2" eb="3">
      <t>ヒン</t>
    </rPh>
    <rPh sb="3" eb="4">
      <t>ヒ</t>
    </rPh>
    <rPh sb="4" eb="6">
      <t>シシュツ</t>
    </rPh>
    <phoneticPr fontId="2"/>
  </si>
  <si>
    <t>教育研究用機器備品支出</t>
    <rPh sb="0" eb="2">
      <t>キョウイク</t>
    </rPh>
    <rPh sb="2" eb="5">
      <t>ケンキュウヨウ</t>
    </rPh>
    <rPh sb="5" eb="7">
      <t>キキ</t>
    </rPh>
    <rPh sb="7" eb="9">
      <t>ビヒン</t>
    </rPh>
    <rPh sb="9" eb="11">
      <t>シシュツ</t>
    </rPh>
    <phoneticPr fontId="2"/>
  </si>
  <si>
    <t>光熱水費支出</t>
    <rPh sb="0" eb="2">
      <t>コウネツ</t>
    </rPh>
    <rPh sb="2" eb="3">
      <t>ミズ</t>
    </rPh>
    <rPh sb="3" eb="4">
      <t>ヒ</t>
    </rPh>
    <rPh sb="4" eb="6">
      <t>シシュツ</t>
    </rPh>
    <phoneticPr fontId="2"/>
  </si>
  <si>
    <t>通信運搬費支出</t>
    <rPh sb="0" eb="2">
      <t>ツウシン</t>
    </rPh>
    <rPh sb="2" eb="4">
      <t>ウンパン</t>
    </rPh>
    <rPh sb="4" eb="5">
      <t>ヒ</t>
    </rPh>
    <rPh sb="5" eb="7">
      <t>シシュツ</t>
    </rPh>
    <phoneticPr fontId="2"/>
  </si>
  <si>
    <t>図書支出</t>
    <rPh sb="0" eb="2">
      <t>トショ</t>
    </rPh>
    <rPh sb="2" eb="4">
      <t>シシュツ</t>
    </rPh>
    <phoneticPr fontId="2"/>
  </si>
  <si>
    <t>印刷製本費支出</t>
    <rPh sb="0" eb="2">
      <t>インサツ</t>
    </rPh>
    <rPh sb="2" eb="4">
      <t>セイホン</t>
    </rPh>
    <rPh sb="4" eb="5">
      <t>ヒ</t>
    </rPh>
    <rPh sb="5" eb="7">
      <t>シシュツ</t>
    </rPh>
    <phoneticPr fontId="2"/>
  </si>
  <si>
    <t>出版製本費支出</t>
    <rPh sb="0" eb="2">
      <t>シュッパン</t>
    </rPh>
    <rPh sb="2" eb="4">
      <t>セイホン</t>
    </rPh>
    <rPh sb="4" eb="5">
      <t>ヒ</t>
    </rPh>
    <rPh sb="5" eb="7">
      <t>シシュツ</t>
    </rPh>
    <phoneticPr fontId="2"/>
  </si>
  <si>
    <t>旅費交通費支出</t>
    <rPh sb="0" eb="2">
      <t>リョヒ</t>
    </rPh>
    <rPh sb="2" eb="5">
      <t>コウツウヒ</t>
    </rPh>
    <rPh sb="5" eb="7">
      <t>シシュツ</t>
    </rPh>
    <phoneticPr fontId="2"/>
  </si>
  <si>
    <t>資産運用支出</t>
    <rPh sb="0" eb="2">
      <t>シサン</t>
    </rPh>
    <rPh sb="2" eb="3">
      <t>ウン</t>
    </rPh>
    <rPh sb="3" eb="4">
      <t>ヨウ</t>
    </rPh>
    <rPh sb="4" eb="6">
      <t>シシュツ</t>
    </rPh>
    <phoneticPr fontId="2"/>
  </si>
  <si>
    <t>保健衛生費支出</t>
    <rPh sb="0" eb="2">
      <t>ホケン</t>
    </rPh>
    <rPh sb="2" eb="5">
      <t>エイセイヒ</t>
    </rPh>
    <rPh sb="5" eb="7">
      <t>シシュツ</t>
    </rPh>
    <phoneticPr fontId="2"/>
  </si>
  <si>
    <t>有価証券購入支出</t>
    <rPh sb="0" eb="2">
      <t>ユウカ</t>
    </rPh>
    <rPh sb="2" eb="4">
      <t>ショウケン</t>
    </rPh>
    <rPh sb="4" eb="6">
      <t>コウニュウ</t>
    </rPh>
    <rPh sb="6" eb="8">
      <t>シシュツ</t>
    </rPh>
    <phoneticPr fontId="2"/>
  </si>
  <si>
    <t>会議・渉外費支出</t>
    <rPh sb="0" eb="2">
      <t>カイギ</t>
    </rPh>
    <rPh sb="3" eb="5">
      <t>ショウガイ</t>
    </rPh>
    <rPh sb="5" eb="6">
      <t>ヒ</t>
    </rPh>
    <rPh sb="6" eb="8">
      <t>シシュツ</t>
    </rPh>
    <phoneticPr fontId="2"/>
  </si>
  <si>
    <r>
      <t>○○</t>
    </r>
    <r>
      <rPr>
        <sz val="9"/>
        <rFont val="ＭＳ Ｐ明朝"/>
        <family val="1"/>
        <charset val="128"/>
      </rPr>
      <t>引当特定資産繰入支出</t>
    </r>
    <rPh sb="2" eb="3">
      <t>ヒ</t>
    </rPh>
    <rPh sb="3" eb="4">
      <t>ア</t>
    </rPh>
    <rPh sb="4" eb="6">
      <t>トクテイ</t>
    </rPh>
    <rPh sb="6" eb="8">
      <t>シサン</t>
    </rPh>
    <rPh sb="8" eb="9">
      <t>ク</t>
    </rPh>
    <rPh sb="9" eb="10">
      <t>イ</t>
    </rPh>
    <rPh sb="10" eb="12">
      <t>シシュツ</t>
    </rPh>
    <phoneticPr fontId="2"/>
  </si>
  <si>
    <t>奨学費支出</t>
    <rPh sb="0" eb="2">
      <t>ショウガク</t>
    </rPh>
    <rPh sb="2" eb="3">
      <t>ヒ</t>
    </rPh>
    <rPh sb="3" eb="5">
      <t>シシュツ</t>
    </rPh>
    <phoneticPr fontId="2"/>
  </si>
  <si>
    <t>収益事業元入金支出</t>
    <rPh sb="0" eb="2">
      <t>シュウエキ</t>
    </rPh>
    <rPh sb="2" eb="4">
      <t>ジギョウ</t>
    </rPh>
    <rPh sb="4" eb="5">
      <t>モト</t>
    </rPh>
    <rPh sb="5" eb="7">
      <t>ニュウキン</t>
    </rPh>
    <rPh sb="7" eb="9">
      <t>シシュツ</t>
    </rPh>
    <phoneticPr fontId="2"/>
  </si>
  <si>
    <t>諸会費支出</t>
    <rPh sb="0" eb="1">
      <t>ショ</t>
    </rPh>
    <rPh sb="1" eb="3">
      <t>カイヒ</t>
    </rPh>
    <rPh sb="3" eb="5">
      <t>シシュツ</t>
    </rPh>
    <phoneticPr fontId="2"/>
  </si>
  <si>
    <t>広報費支出</t>
    <rPh sb="0" eb="2">
      <t>コウホウ</t>
    </rPh>
    <rPh sb="2" eb="3">
      <t>ヒ</t>
    </rPh>
    <rPh sb="3" eb="5">
      <t>シシュツ</t>
    </rPh>
    <phoneticPr fontId="2"/>
  </si>
  <si>
    <t>その他の支出</t>
    <rPh sb="2" eb="3">
      <t>タ</t>
    </rPh>
    <rPh sb="4" eb="6">
      <t>シシュツ</t>
    </rPh>
    <phoneticPr fontId="2"/>
  </si>
  <si>
    <t>福利費支出</t>
    <rPh sb="0" eb="1">
      <t>フク</t>
    </rPh>
    <rPh sb="1" eb="2">
      <t>リ</t>
    </rPh>
    <rPh sb="2" eb="3">
      <t>ヒ</t>
    </rPh>
    <rPh sb="3" eb="5">
      <t>シシュツ</t>
    </rPh>
    <phoneticPr fontId="2"/>
  </si>
  <si>
    <t>貸付金支払支出</t>
    <rPh sb="0" eb="2">
      <t>カシツケ</t>
    </rPh>
    <rPh sb="2" eb="3">
      <t>キン</t>
    </rPh>
    <rPh sb="3" eb="5">
      <t>シハラ</t>
    </rPh>
    <rPh sb="5" eb="7">
      <t>シシュツ</t>
    </rPh>
    <phoneticPr fontId="2"/>
  </si>
  <si>
    <t>報酬・手数料支出</t>
    <rPh sb="0" eb="2">
      <t>ホウシュウ</t>
    </rPh>
    <rPh sb="3" eb="6">
      <t>テスウリョウ</t>
    </rPh>
    <rPh sb="6" eb="8">
      <t>シシュツ</t>
    </rPh>
    <phoneticPr fontId="2"/>
  </si>
  <si>
    <t>手形債務支払支出</t>
    <rPh sb="0" eb="2">
      <t>テガタ</t>
    </rPh>
    <rPh sb="2" eb="4">
      <t>サイム</t>
    </rPh>
    <rPh sb="4" eb="6">
      <t>シハラ</t>
    </rPh>
    <rPh sb="6" eb="8">
      <t>シシュツ</t>
    </rPh>
    <phoneticPr fontId="2"/>
  </si>
  <si>
    <t>賃借料支出</t>
    <rPh sb="0" eb="3">
      <t>チンシャクリョウ</t>
    </rPh>
    <rPh sb="3" eb="5">
      <t>シシュツ</t>
    </rPh>
    <phoneticPr fontId="2"/>
  </si>
  <si>
    <t>前期末未払金支払支出</t>
    <rPh sb="0" eb="2">
      <t>ゼンキ</t>
    </rPh>
    <rPh sb="2" eb="3">
      <t>マツ</t>
    </rPh>
    <rPh sb="3" eb="5">
      <t>ミハラ</t>
    </rPh>
    <rPh sb="5" eb="6">
      <t>キン</t>
    </rPh>
    <rPh sb="6" eb="8">
      <t>シハラ</t>
    </rPh>
    <rPh sb="8" eb="10">
      <t>シシュツ</t>
    </rPh>
    <phoneticPr fontId="2"/>
  </si>
  <si>
    <t>修繕料支出</t>
    <rPh sb="0" eb="2">
      <t>シュウゼン</t>
    </rPh>
    <rPh sb="2" eb="3">
      <t>リョウ</t>
    </rPh>
    <rPh sb="3" eb="5">
      <t>シシュツ</t>
    </rPh>
    <phoneticPr fontId="2"/>
  </si>
  <si>
    <t>前払金支払支出</t>
    <rPh sb="0" eb="2">
      <t>マエバラ</t>
    </rPh>
    <rPh sb="2" eb="3">
      <t>キン</t>
    </rPh>
    <rPh sb="3" eb="5">
      <t>シハラ</t>
    </rPh>
    <rPh sb="5" eb="7">
      <t>シシュツ</t>
    </rPh>
    <phoneticPr fontId="2"/>
  </si>
  <si>
    <t>損害保険料支出</t>
    <rPh sb="0" eb="2">
      <t>ソンガイ</t>
    </rPh>
    <rPh sb="2" eb="5">
      <t>ホケンリョウ</t>
    </rPh>
    <rPh sb="5" eb="7">
      <t>シシュツ</t>
    </rPh>
    <phoneticPr fontId="2"/>
  </si>
  <si>
    <t>公租公課支出</t>
    <rPh sb="0" eb="2">
      <t>コウソ</t>
    </rPh>
    <rPh sb="2" eb="4">
      <t>コウカ</t>
    </rPh>
    <rPh sb="4" eb="6">
      <t>シシュツ</t>
    </rPh>
    <phoneticPr fontId="2"/>
  </si>
  <si>
    <t>生徒活動補助金支出</t>
    <rPh sb="0" eb="2">
      <t>セイト</t>
    </rPh>
    <rPh sb="2" eb="4">
      <t>カツドウ</t>
    </rPh>
    <rPh sb="4" eb="6">
      <t>ホジョ</t>
    </rPh>
    <rPh sb="6" eb="7">
      <t>キン</t>
    </rPh>
    <rPh sb="7" eb="9">
      <t>シシュツ</t>
    </rPh>
    <phoneticPr fontId="2"/>
  </si>
  <si>
    <t>法人本部負担金支出</t>
    <rPh sb="0" eb="2">
      <t>ホウジン</t>
    </rPh>
    <rPh sb="2" eb="4">
      <t>ホンブ</t>
    </rPh>
    <rPh sb="4" eb="7">
      <t>フタンキン</t>
    </rPh>
    <rPh sb="7" eb="9">
      <t>シシュツ</t>
    </rPh>
    <phoneticPr fontId="2"/>
  </si>
  <si>
    <t>補助活動事業支出</t>
    <rPh sb="0" eb="2">
      <t>ホジョ</t>
    </rPh>
    <rPh sb="2" eb="4">
      <t>カツドウ</t>
    </rPh>
    <rPh sb="4" eb="6">
      <t>ジギョウ</t>
    </rPh>
    <rPh sb="6" eb="8">
      <t>シシュツ</t>
    </rPh>
    <phoneticPr fontId="2"/>
  </si>
  <si>
    <t>他部門繰出金</t>
    <rPh sb="0" eb="1">
      <t>タ</t>
    </rPh>
    <rPh sb="1" eb="3">
      <t>ブモン</t>
    </rPh>
    <rPh sb="3" eb="4">
      <t>クリ</t>
    </rPh>
    <rPh sb="4" eb="6">
      <t>シュッキン</t>
    </rPh>
    <phoneticPr fontId="2"/>
  </si>
  <si>
    <t>　</t>
    <phoneticPr fontId="2"/>
  </si>
  <si>
    <t>補助活動仕入支出</t>
    <rPh sb="0" eb="2">
      <t>ホジョ</t>
    </rPh>
    <rPh sb="2" eb="4">
      <t>カツドウ</t>
    </rPh>
    <rPh sb="4" eb="6">
      <t>シイ</t>
    </rPh>
    <rPh sb="6" eb="8">
      <t>シシュツ</t>
    </rPh>
    <phoneticPr fontId="2"/>
  </si>
  <si>
    <t>雑費支出</t>
    <rPh sb="0" eb="2">
      <t>ザッピ</t>
    </rPh>
    <rPh sb="2" eb="4">
      <t>シシュツ</t>
    </rPh>
    <phoneticPr fontId="2"/>
  </si>
  <si>
    <t>予備費</t>
    <rPh sb="0" eb="3">
      <t>ヨビヒ</t>
    </rPh>
    <phoneticPr fontId="2"/>
  </si>
  <si>
    <t>借入金等利息支出</t>
    <rPh sb="0" eb="2">
      <t>カリイレ</t>
    </rPh>
    <rPh sb="2" eb="3">
      <t>キン</t>
    </rPh>
    <rPh sb="3" eb="4">
      <t>トウ</t>
    </rPh>
    <rPh sb="4" eb="6">
      <t>リソク</t>
    </rPh>
    <rPh sb="6" eb="8">
      <t>シシュツ</t>
    </rPh>
    <phoneticPr fontId="2"/>
  </si>
  <si>
    <t>資金支出調整勘定</t>
    <rPh sb="0" eb="2">
      <t>シキン</t>
    </rPh>
    <rPh sb="2" eb="4">
      <t>シシュツ</t>
    </rPh>
    <rPh sb="4" eb="6">
      <t>チョウセイ</t>
    </rPh>
    <rPh sb="6" eb="8">
      <t>カンジョウ</t>
    </rPh>
    <phoneticPr fontId="2"/>
  </si>
  <si>
    <t>借入金利息支出</t>
    <rPh sb="0" eb="2">
      <t>カリイレ</t>
    </rPh>
    <rPh sb="2" eb="3">
      <t>キン</t>
    </rPh>
    <rPh sb="3" eb="5">
      <t>リソク</t>
    </rPh>
    <rPh sb="5" eb="7">
      <t>シシュツ</t>
    </rPh>
    <phoneticPr fontId="2"/>
  </si>
  <si>
    <t>期末未払金</t>
    <rPh sb="0" eb="2">
      <t>キマツ</t>
    </rPh>
    <rPh sb="2" eb="4">
      <t>ミハラ</t>
    </rPh>
    <rPh sb="4" eb="5">
      <t>キン</t>
    </rPh>
    <phoneticPr fontId="2"/>
  </si>
  <si>
    <t>学校債利息支出</t>
    <rPh sb="0" eb="2">
      <t>ガッコウ</t>
    </rPh>
    <rPh sb="2" eb="3">
      <t>サイ</t>
    </rPh>
    <rPh sb="3" eb="5">
      <t>リソク</t>
    </rPh>
    <rPh sb="5" eb="7">
      <t>シシュツ</t>
    </rPh>
    <phoneticPr fontId="2"/>
  </si>
  <si>
    <t>前期末前払金</t>
    <rPh sb="0" eb="1">
      <t>マエ</t>
    </rPh>
    <rPh sb="1" eb="3">
      <t>キマツ</t>
    </rPh>
    <rPh sb="3" eb="5">
      <t>マエバラ</t>
    </rPh>
    <rPh sb="5" eb="6">
      <t>キン</t>
    </rPh>
    <phoneticPr fontId="2"/>
  </si>
  <si>
    <t>借入金等返済支出</t>
    <rPh sb="0" eb="2">
      <t>カリイレ</t>
    </rPh>
    <rPh sb="2" eb="3">
      <t>キン</t>
    </rPh>
    <rPh sb="3" eb="4">
      <t>トウ</t>
    </rPh>
    <rPh sb="4" eb="6">
      <t>ヘンサイ</t>
    </rPh>
    <rPh sb="6" eb="8">
      <t>シシュツ</t>
    </rPh>
    <phoneticPr fontId="2"/>
  </si>
  <si>
    <t>期末手形債務</t>
    <rPh sb="0" eb="2">
      <t>キマツ</t>
    </rPh>
    <rPh sb="2" eb="4">
      <t>テガタ</t>
    </rPh>
    <rPh sb="4" eb="6">
      <t>サイム</t>
    </rPh>
    <phoneticPr fontId="2"/>
  </si>
  <si>
    <t>長期借入金返済支出</t>
    <rPh sb="0" eb="2">
      <t>チョウキ</t>
    </rPh>
    <rPh sb="2" eb="4">
      <t>カリイレ</t>
    </rPh>
    <rPh sb="4" eb="5">
      <t>キン</t>
    </rPh>
    <rPh sb="5" eb="7">
      <t>ヘンサイ</t>
    </rPh>
    <rPh sb="7" eb="9">
      <t>シシュツ</t>
    </rPh>
    <phoneticPr fontId="2"/>
  </si>
  <si>
    <t>短期借入金返済支出</t>
    <rPh sb="0" eb="2">
      <t>タンキ</t>
    </rPh>
    <rPh sb="2" eb="4">
      <t>カリイレ</t>
    </rPh>
    <rPh sb="4" eb="5">
      <t>キン</t>
    </rPh>
    <rPh sb="5" eb="7">
      <t>ヘンサイ</t>
    </rPh>
    <rPh sb="7" eb="9">
      <t>シシュツ</t>
    </rPh>
    <phoneticPr fontId="2"/>
  </si>
  <si>
    <t>学校債返済支出</t>
    <rPh sb="0" eb="2">
      <t>ガッコウ</t>
    </rPh>
    <rPh sb="2" eb="3">
      <t>サイ</t>
    </rPh>
    <rPh sb="3" eb="5">
      <t>ヘンサイ</t>
    </rPh>
    <rPh sb="5" eb="7">
      <t>シシュツ</t>
    </rPh>
    <phoneticPr fontId="2"/>
  </si>
  <si>
    <t>生徒納付金</t>
    <rPh sb="0" eb="2">
      <t>セイト</t>
    </rPh>
    <rPh sb="2" eb="5">
      <t>ノウフキン</t>
    </rPh>
    <phoneticPr fontId="2"/>
  </si>
  <si>
    <t>（１）　生　徒　納　付　金　等　内　訳　　（中学校・高等学校）</t>
    <rPh sb="4" eb="5">
      <t>ショウ</t>
    </rPh>
    <rPh sb="6" eb="7">
      <t>ト</t>
    </rPh>
    <rPh sb="8" eb="9">
      <t>オサム</t>
    </rPh>
    <rPh sb="10" eb="11">
      <t>ヅケ</t>
    </rPh>
    <rPh sb="12" eb="13">
      <t>カネ</t>
    </rPh>
    <rPh sb="14" eb="15">
      <t>トウ</t>
    </rPh>
    <rPh sb="16" eb="17">
      <t>ナイ</t>
    </rPh>
    <rPh sb="18" eb="19">
      <t>ヤク</t>
    </rPh>
    <rPh sb="22" eb="25">
      <t>チュウガッコウ</t>
    </rPh>
    <rPh sb="26" eb="28">
      <t>コウトウ</t>
    </rPh>
    <rPh sb="28" eb="30">
      <t>ガッコウ</t>
    </rPh>
    <phoneticPr fontId="2"/>
  </si>
  <si>
    <t>①　学生生徒等納付金及び入学検定料（生徒1人当り額）</t>
    <rPh sb="2" eb="4">
      <t>ガクセイ</t>
    </rPh>
    <rPh sb="4" eb="6">
      <t>セイト</t>
    </rPh>
    <rPh sb="6" eb="7">
      <t>トウ</t>
    </rPh>
    <rPh sb="7" eb="10">
      <t>ノウフキン</t>
    </rPh>
    <rPh sb="10" eb="11">
      <t>オヨ</t>
    </rPh>
    <rPh sb="12" eb="14">
      <t>ニュウガク</t>
    </rPh>
    <rPh sb="14" eb="16">
      <t>ケンテイ</t>
    </rPh>
    <rPh sb="16" eb="17">
      <t>リョウ</t>
    </rPh>
    <rPh sb="18" eb="20">
      <t>セイト</t>
    </rPh>
    <rPh sb="21" eb="22">
      <t>ニン</t>
    </rPh>
    <rPh sb="22" eb="23">
      <t>ア</t>
    </rPh>
    <rPh sb="24" eb="25">
      <t>ガク</t>
    </rPh>
    <phoneticPr fontId="2"/>
  </si>
  <si>
    <t>区　　　　　　分</t>
    <rPh sb="0" eb="1">
      <t>ク</t>
    </rPh>
    <rPh sb="7" eb="8">
      <t>ブン</t>
    </rPh>
    <phoneticPr fontId="2"/>
  </si>
  <si>
    <t>授　業　料</t>
    <rPh sb="0" eb="1">
      <t>ジュ</t>
    </rPh>
    <rPh sb="2" eb="3">
      <t>ギョウ</t>
    </rPh>
    <rPh sb="4" eb="5">
      <t>リョウ</t>
    </rPh>
    <phoneticPr fontId="2"/>
  </si>
  <si>
    <t>入　学　金</t>
    <rPh sb="0" eb="1">
      <t>イリ</t>
    </rPh>
    <rPh sb="2" eb="3">
      <t>ガク</t>
    </rPh>
    <rPh sb="4" eb="5">
      <t>キン</t>
    </rPh>
    <phoneticPr fontId="2"/>
  </si>
  <si>
    <t>実験実習料</t>
    <rPh sb="0" eb="2">
      <t>ジッケン</t>
    </rPh>
    <rPh sb="2" eb="4">
      <t>ジッシュウ</t>
    </rPh>
    <rPh sb="4" eb="5">
      <t>リョウ</t>
    </rPh>
    <phoneticPr fontId="2"/>
  </si>
  <si>
    <t>施設設備資金</t>
    <rPh sb="0" eb="2">
      <t>シセツ</t>
    </rPh>
    <rPh sb="2" eb="4">
      <t>セツビ</t>
    </rPh>
    <rPh sb="4" eb="6">
      <t>シキン</t>
    </rPh>
    <phoneticPr fontId="2"/>
  </si>
  <si>
    <t>年　　　　　　　　額</t>
    <rPh sb="0" eb="1">
      <t>トシ</t>
    </rPh>
    <rPh sb="9" eb="10">
      <t>ガク</t>
    </rPh>
    <phoneticPr fontId="2"/>
  </si>
  <si>
    <t>入学検定料</t>
    <rPh sb="0" eb="2">
      <t>ニュウガク</t>
    </rPh>
    <rPh sb="2" eb="4">
      <t>ケンテイ</t>
    </rPh>
    <rPh sb="4" eb="5">
      <t>リョウ</t>
    </rPh>
    <phoneticPr fontId="2"/>
  </si>
  <si>
    <t>値上げ額</t>
    <rPh sb="0" eb="2">
      <t>ネア</t>
    </rPh>
    <rPh sb="3" eb="4">
      <t>ガク</t>
    </rPh>
    <phoneticPr fontId="2"/>
  </si>
  <si>
    <t>　</t>
    <phoneticPr fontId="2"/>
  </si>
  <si>
    <t>○ ○ ○ ○ 高等学校</t>
    <rPh sb="8" eb="10">
      <t>コウトウ</t>
    </rPh>
    <rPh sb="10" eb="12">
      <t>ガッコウ</t>
    </rPh>
    <phoneticPr fontId="2"/>
  </si>
  <si>
    <t>公 益 社 団 法 人</t>
    <rPh sb="0" eb="1">
      <t>コウ</t>
    </rPh>
    <rPh sb="2" eb="3">
      <t>エキ</t>
    </rPh>
    <rPh sb="4" eb="5">
      <t>シャ</t>
    </rPh>
    <rPh sb="6" eb="7">
      <t>ダン</t>
    </rPh>
    <rPh sb="8" eb="9">
      <t>ホウ</t>
    </rPh>
    <rPh sb="10" eb="11">
      <t>ジン</t>
    </rPh>
    <phoneticPr fontId="2"/>
  </si>
  <si>
    <t>学校名　　　○ ○ ○ ○ 高等学校</t>
    <rPh sb="0" eb="2">
      <t>ガッコウ</t>
    </rPh>
    <rPh sb="2" eb="3">
      <t>メイ</t>
    </rPh>
    <rPh sb="14" eb="16">
      <t>コウトウ</t>
    </rPh>
    <rPh sb="16" eb="18">
      <t>ガッコウ</t>
    </rPh>
    <phoneticPr fontId="2"/>
  </si>
  <si>
    <t>金額(千円）</t>
    <rPh sb="0" eb="2">
      <t>キンガク</t>
    </rPh>
    <rPh sb="3" eb="5">
      <t>センエン</t>
    </rPh>
    <phoneticPr fontId="2"/>
  </si>
  <si>
    <t>利率（％）</t>
    <rPh sb="0" eb="2">
      <t>リリツ</t>
    </rPh>
    <phoneticPr fontId="2"/>
  </si>
  <si>
    <t>期間(年）</t>
    <rPh sb="0" eb="2">
      <t>キカン</t>
    </rPh>
    <rPh sb="3" eb="4">
      <t>ネン</t>
    </rPh>
    <phoneticPr fontId="2"/>
  </si>
  <si>
    <t>返済支出(千円）</t>
    <rPh sb="0" eb="2">
      <t>ヘンサイ</t>
    </rPh>
    <rPh sb="2" eb="4">
      <t>シシュツ</t>
    </rPh>
    <rPh sb="5" eb="7">
      <t>センエン</t>
    </rPh>
    <phoneticPr fontId="2"/>
  </si>
  <si>
    <t>1学年</t>
    <rPh sb="1" eb="3">
      <t>ガクネン</t>
    </rPh>
    <phoneticPr fontId="2"/>
  </si>
  <si>
    <t>入 学 時</t>
    <rPh sb="0" eb="1">
      <t>イリ</t>
    </rPh>
    <rPh sb="2" eb="3">
      <t>ガク</t>
    </rPh>
    <rPh sb="4" eb="5">
      <t>ジ</t>
    </rPh>
    <phoneticPr fontId="2"/>
  </si>
  <si>
    <t>2学年</t>
    <rPh sb="1" eb="3">
      <t>ガクネン</t>
    </rPh>
    <phoneticPr fontId="2"/>
  </si>
  <si>
    <t>進 級 時</t>
    <rPh sb="0" eb="1">
      <t>ススム</t>
    </rPh>
    <rPh sb="2" eb="3">
      <t>キュウ</t>
    </rPh>
    <rPh sb="4" eb="5">
      <t>ジ</t>
    </rPh>
    <phoneticPr fontId="2"/>
  </si>
  <si>
    <t>3学年</t>
    <rPh sb="1" eb="3">
      <t>ガクネン</t>
    </rPh>
    <phoneticPr fontId="2"/>
  </si>
  <si>
    <t>②　学校会計外の校納金及び寮費（生徒1人当り額）</t>
    <rPh sb="2" eb="3">
      <t>ガク</t>
    </rPh>
    <rPh sb="3" eb="4">
      <t>コウ</t>
    </rPh>
    <rPh sb="4" eb="6">
      <t>カイケイ</t>
    </rPh>
    <rPh sb="6" eb="7">
      <t>ソト</t>
    </rPh>
    <rPh sb="8" eb="9">
      <t>コウ</t>
    </rPh>
    <rPh sb="9" eb="10">
      <t>ノウ</t>
    </rPh>
    <rPh sb="10" eb="11">
      <t>キン</t>
    </rPh>
    <rPh sb="11" eb="12">
      <t>オヨ</t>
    </rPh>
    <rPh sb="13" eb="15">
      <t>リョウヒ</t>
    </rPh>
    <rPh sb="16" eb="18">
      <t>セイト</t>
    </rPh>
    <rPh sb="19" eb="20">
      <t>ニン</t>
    </rPh>
    <rPh sb="20" eb="21">
      <t>ア</t>
    </rPh>
    <rPh sb="22" eb="23">
      <t>ガク</t>
    </rPh>
    <phoneticPr fontId="2"/>
  </si>
  <si>
    <t>生　 徒 　会</t>
    <rPh sb="0" eb="1">
      <t>ショウ</t>
    </rPh>
    <rPh sb="3" eb="4">
      <t>ト</t>
    </rPh>
    <rPh sb="6" eb="7">
      <t>カイ</t>
    </rPh>
    <phoneticPr fontId="2"/>
  </si>
  <si>
    <t>P   T   A</t>
    <phoneticPr fontId="2"/>
  </si>
  <si>
    <t>後　　援　　会</t>
    <rPh sb="0" eb="1">
      <t>アト</t>
    </rPh>
    <rPh sb="3" eb="4">
      <t>エン</t>
    </rPh>
    <rPh sb="6" eb="7">
      <t>カイ</t>
    </rPh>
    <phoneticPr fontId="2"/>
  </si>
  <si>
    <t>同　　窓　　会</t>
    <rPh sb="0" eb="1">
      <t>ドウ</t>
    </rPh>
    <rPh sb="3" eb="4">
      <t>マド</t>
    </rPh>
    <rPh sb="6" eb="7">
      <t>カイ</t>
    </rPh>
    <phoneticPr fontId="2"/>
  </si>
  <si>
    <t>そ　　の　　他</t>
    <rPh sb="6" eb="7">
      <t>タ</t>
    </rPh>
    <phoneticPr fontId="2"/>
  </si>
  <si>
    <t>1.</t>
    <phoneticPr fontId="2"/>
  </si>
  <si>
    <t>（1）</t>
    <phoneticPr fontId="2"/>
  </si>
  <si>
    <t>・ ・ ・</t>
    <phoneticPr fontId="2"/>
  </si>
  <si>
    <t>・ ・ ・</t>
    <phoneticPr fontId="2"/>
  </si>
  <si>
    <t>・ ・ ・</t>
    <phoneticPr fontId="2"/>
  </si>
  <si>
    <t>・ ・ ・</t>
    <phoneticPr fontId="2"/>
  </si>
  <si>
    <t>・ ・ ・</t>
    <phoneticPr fontId="2"/>
  </si>
  <si>
    <t>・ ・ ・</t>
    <phoneticPr fontId="2"/>
  </si>
  <si>
    <t>・ ・ ・</t>
    <phoneticPr fontId="2"/>
  </si>
  <si>
    <t>・ ・ ・</t>
    <phoneticPr fontId="2"/>
  </si>
  <si>
    <t>2.</t>
    <phoneticPr fontId="2"/>
  </si>
  <si>
    <t>3.</t>
    <phoneticPr fontId="2"/>
  </si>
  <si>
    <t>・ ・ ・</t>
    <phoneticPr fontId="2"/>
  </si>
  <si>
    <t>4.</t>
    <phoneticPr fontId="2"/>
  </si>
  <si>
    <t>5.</t>
    <phoneticPr fontId="2"/>
  </si>
  <si>
    <t>6.</t>
    <phoneticPr fontId="2"/>
  </si>
  <si>
    <t>7.</t>
    <phoneticPr fontId="2"/>
  </si>
  <si>
    <t>・ ・ ・</t>
    <phoneticPr fontId="2"/>
  </si>
  <si>
    <t>合　　　　　　　　計</t>
    <rPh sb="0" eb="1">
      <t>ゴウ</t>
    </rPh>
    <rPh sb="9" eb="10">
      <t>ケイ</t>
    </rPh>
    <phoneticPr fontId="2"/>
  </si>
  <si>
    <t>寮　費　（月額）</t>
    <rPh sb="0" eb="1">
      <t>リョウ</t>
    </rPh>
    <rPh sb="2" eb="3">
      <t>ヒ</t>
    </rPh>
    <rPh sb="5" eb="6">
      <t>ツキ</t>
    </rPh>
    <rPh sb="6" eb="7">
      <t>ガク</t>
    </rPh>
    <phoneticPr fontId="2"/>
  </si>
  <si>
    <t xml:space="preserve"> 1　 学 　年　(年 額）</t>
    <rPh sb="4" eb="5">
      <t>ガク</t>
    </rPh>
    <rPh sb="7" eb="8">
      <t>トシ</t>
    </rPh>
    <rPh sb="10" eb="11">
      <t>ネン</t>
    </rPh>
    <rPh sb="12" eb="13">
      <t>ガク</t>
    </rPh>
    <phoneticPr fontId="2"/>
  </si>
  <si>
    <t xml:space="preserve"> 2　 学　 年　(年 額）</t>
    <rPh sb="4" eb="5">
      <t>ガク</t>
    </rPh>
    <rPh sb="7" eb="8">
      <t>トシ</t>
    </rPh>
    <phoneticPr fontId="2"/>
  </si>
  <si>
    <t xml:space="preserve"> 3　 学 　年　(年 額）</t>
    <rPh sb="4" eb="5">
      <t>ガク</t>
    </rPh>
    <rPh sb="7" eb="8">
      <t>トシ</t>
    </rPh>
    <phoneticPr fontId="2"/>
  </si>
  <si>
    <t>備　　　　考</t>
    <rPh sb="0" eb="1">
      <t>ソナエ</t>
    </rPh>
    <rPh sb="5" eb="6">
      <t>コウ</t>
    </rPh>
    <phoneticPr fontId="2"/>
  </si>
  <si>
    <t>金額（年額）</t>
    <rPh sb="0" eb="2">
      <t>キンガク</t>
    </rPh>
    <rPh sb="3" eb="5">
      <t>ネンガク</t>
    </rPh>
    <phoneticPr fontId="2"/>
  </si>
  <si>
    <t>合  計</t>
    <rPh sb="0" eb="1">
      <t>ゴウ</t>
    </rPh>
    <rPh sb="3" eb="4">
      <t>ケイ</t>
    </rPh>
    <phoneticPr fontId="2"/>
  </si>
  <si>
    <t>　</t>
    <phoneticPr fontId="2"/>
  </si>
  <si>
    <t xml:space="preserve"> ○ ○ ○ ○ 高等学校</t>
    <rPh sb="9" eb="11">
      <t>コウトウ</t>
    </rPh>
    <rPh sb="11" eb="13">
      <t>ガッコウ</t>
    </rPh>
    <phoneticPr fontId="2"/>
  </si>
  <si>
    <t>全部（名)</t>
    <rPh sb="0" eb="1">
      <t>ゼン</t>
    </rPh>
    <rPh sb="1" eb="2">
      <t>ブ</t>
    </rPh>
    <rPh sb="3" eb="4">
      <t>メイ</t>
    </rPh>
    <phoneticPr fontId="2"/>
  </si>
  <si>
    <t>一部(名)</t>
    <rPh sb="0" eb="1">
      <t>イチ</t>
    </rPh>
    <rPh sb="1" eb="2">
      <t>ブ</t>
    </rPh>
    <rPh sb="3" eb="4">
      <t>メイ</t>
    </rPh>
    <phoneticPr fontId="2"/>
  </si>
  <si>
    <t>　私立高等学校管理運営対策費補助金</t>
    <rPh sb="1" eb="3">
      <t>シリツ</t>
    </rPh>
    <rPh sb="3" eb="5">
      <t>コウトウ</t>
    </rPh>
    <rPh sb="5" eb="7">
      <t>ガッコウ</t>
    </rPh>
    <rPh sb="7" eb="9">
      <t>カンリ</t>
    </rPh>
    <rPh sb="9" eb="11">
      <t>ウンエイ</t>
    </rPh>
    <rPh sb="11" eb="14">
      <t>タイサクヒ</t>
    </rPh>
    <rPh sb="14" eb="17">
      <t>ホジョキン</t>
    </rPh>
    <phoneticPr fontId="2"/>
  </si>
  <si>
    <t>所定福利費を除くこと。</t>
    <rPh sb="0" eb="2">
      <t>ショテイ</t>
    </rPh>
    <rPh sb="2" eb="4">
      <t>フクリ</t>
    </rPh>
    <rPh sb="4" eb="5">
      <t>ヒ</t>
    </rPh>
    <rPh sb="6" eb="7">
      <t>ノゾ</t>
    </rPh>
    <phoneticPr fontId="2"/>
  </si>
  <si>
    <t>（単位：千円）</t>
    <rPh sb="1" eb="3">
      <t>タンイ</t>
    </rPh>
    <rPh sb="4" eb="5">
      <t>セン</t>
    </rPh>
    <rPh sb="5" eb="6">
      <t>エン</t>
    </rPh>
    <phoneticPr fontId="2"/>
  </si>
  <si>
    <t>入進級時</t>
    <rPh sb="0" eb="1">
      <t>ニュウ</t>
    </rPh>
    <rPh sb="1" eb="2">
      <t>シン</t>
    </rPh>
    <rPh sb="2" eb="3">
      <t>キュウ</t>
    </rPh>
    <rPh sb="3" eb="4">
      <t>ジ</t>
    </rPh>
    <phoneticPr fontId="2"/>
  </si>
  <si>
    <t>補   助  金</t>
    <rPh sb="0" eb="1">
      <t>タスク</t>
    </rPh>
    <rPh sb="4" eb="5">
      <t>スケ</t>
    </rPh>
    <rPh sb="7" eb="8">
      <t>キン</t>
    </rPh>
    <phoneticPr fontId="2"/>
  </si>
  <si>
    <t>国庫補助金</t>
    <rPh sb="0" eb="2">
      <t>コッコ</t>
    </rPh>
    <rPh sb="2" eb="5">
      <t>ホジョキン</t>
    </rPh>
    <phoneticPr fontId="2"/>
  </si>
  <si>
    <t>道費補助金</t>
    <rPh sb="0" eb="1">
      <t>ミチ</t>
    </rPh>
    <rPh sb="1" eb="2">
      <t>ヒ</t>
    </rPh>
    <rPh sb="2" eb="5">
      <t>ホジョキン</t>
    </rPh>
    <phoneticPr fontId="2"/>
  </si>
  <si>
    <t>市町村補助金</t>
    <rPh sb="0" eb="3">
      <t>シチョウソン</t>
    </rPh>
    <rPh sb="3" eb="6">
      <t>ホジョキン</t>
    </rPh>
    <phoneticPr fontId="2"/>
  </si>
  <si>
    <t>　　　        　　　　合　　    　　　　　　　 　　　　　　　　　　　　　計</t>
    <rPh sb="15" eb="16">
      <t>ゴウ</t>
    </rPh>
    <rPh sb="43" eb="44">
      <t>ケイ</t>
    </rPh>
    <phoneticPr fontId="2"/>
  </si>
  <si>
    <t>そ　　　　の　　　　他</t>
    <rPh sb="10" eb="11">
      <t>タ</t>
    </rPh>
    <phoneticPr fontId="2"/>
  </si>
  <si>
    <t>合　　　　　　　　　計</t>
    <rPh sb="0" eb="1">
      <t>ゴウ</t>
    </rPh>
    <rPh sb="10" eb="11">
      <t>ケイ</t>
    </rPh>
    <phoneticPr fontId="2"/>
  </si>
  <si>
    <t>学　業　（ 成 績 ）　関　係</t>
    <rPh sb="0" eb="1">
      <t>ガク</t>
    </rPh>
    <rPh sb="2" eb="3">
      <t>ギョウ</t>
    </rPh>
    <rPh sb="6" eb="7">
      <t>シゲル</t>
    </rPh>
    <rPh sb="8" eb="9">
      <t>ツムギ</t>
    </rPh>
    <rPh sb="12" eb="13">
      <t>セキ</t>
    </rPh>
    <rPh sb="14" eb="15">
      <t>カカリ</t>
    </rPh>
    <phoneticPr fontId="2"/>
  </si>
  <si>
    <t>体　　 育　 　関 　　係</t>
    <rPh sb="0" eb="1">
      <t>カラダ</t>
    </rPh>
    <rPh sb="4" eb="5">
      <t>イク</t>
    </rPh>
    <rPh sb="8" eb="9">
      <t>セキ</t>
    </rPh>
    <rPh sb="12" eb="13">
      <t>カカリ</t>
    </rPh>
    <phoneticPr fontId="2"/>
  </si>
  <si>
    <t>文　 　化 　　関　 　係</t>
    <rPh sb="0" eb="1">
      <t>ブン</t>
    </rPh>
    <rPh sb="4" eb="5">
      <t>カ</t>
    </rPh>
    <rPh sb="8" eb="9">
      <t>セキ</t>
    </rPh>
    <rPh sb="12" eb="13">
      <t>カカリ</t>
    </rPh>
    <phoneticPr fontId="2"/>
  </si>
  <si>
    <t>毎　   月</t>
    <rPh sb="0" eb="1">
      <t>マイ</t>
    </rPh>
    <rPh sb="5" eb="6">
      <t>ツキ</t>
    </rPh>
    <phoneticPr fontId="2"/>
  </si>
  <si>
    <t>種　    　　　　　             　　　　　　　　　　　　別</t>
    <rPh sb="0" eb="1">
      <t>タネ</t>
    </rPh>
    <rPh sb="36" eb="37">
      <t>ベツ</t>
    </rPh>
    <phoneticPr fontId="2"/>
  </si>
  <si>
    <t>摘　　　　　　　　　　　　　　　　要</t>
    <rPh sb="0" eb="1">
      <t>テキ</t>
    </rPh>
    <rPh sb="17" eb="18">
      <t>ヨウ</t>
    </rPh>
    <phoneticPr fontId="2"/>
  </si>
  <si>
    <t>借　　　　　入　　　　　金　　　　　等　　　　　収　　　　　入</t>
    <rPh sb="0" eb="1">
      <t>シャク</t>
    </rPh>
    <rPh sb="6" eb="7">
      <t>イリ</t>
    </rPh>
    <rPh sb="12" eb="13">
      <t>キン</t>
    </rPh>
    <rPh sb="18" eb="19">
      <t>トウ</t>
    </rPh>
    <rPh sb="24" eb="25">
      <t>オサム</t>
    </rPh>
    <rPh sb="30" eb="31">
      <t>イリ</t>
    </rPh>
    <phoneticPr fontId="2"/>
  </si>
  <si>
    <t>支 給 人 員</t>
    <rPh sb="0" eb="1">
      <t>ササ</t>
    </rPh>
    <rPh sb="2" eb="3">
      <t>キュウ</t>
    </rPh>
    <rPh sb="4" eb="5">
      <t>ジン</t>
    </rPh>
    <rPh sb="6" eb="7">
      <t>イン</t>
    </rPh>
    <phoneticPr fontId="2"/>
  </si>
  <si>
    <t>公共職業能力開発施設等</t>
    <rPh sb="0" eb="2">
      <t>コウキョウ</t>
    </rPh>
    <rPh sb="2" eb="4">
      <t>ショクギョウ</t>
    </rPh>
    <rPh sb="4" eb="6">
      <t>ノウリョク</t>
    </rPh>
    <rPh sb="6" eb="8">
      <t>カイハツ</t>
    </rPh>
    <rPh sb="8" eb="10">
      <t>シセツ</t>
    </rPh>
    <rPh sb="10" eb="11">
      <t>トウ</t>
    </rPh>
    <phoneticPr fontId="2"/>
  </si>
  <si>
    <t>区　　　　　　　　　　　分</t>
    <rPh sb="0" eb="1">
      <t>ク</t>
    </rPh>
    <rPh sb="12" eb="13">
      <t>ブン</t>
    </rPh>
    <phoneticPr fontId="2"/>
  </si>
  <si>
    <t>（６－２）給与等規程整備状況</t>
    <rPh sb="5" eb="7">
      <t>キュウヨ</t>
    </rPh>
    <rPh sb="7" eb="8">
      <t>トウ</t>
    </rPh>
    <rPh sb="8" eb="10">
      <t>キテイ</t>
    </rPh>
    <rPh sb="10" eb="12">
      <t>セイビ</t>
    </rPh>
    <rPh sb="12" eb="14">
      <t>ジョウキョウ</t>
    </rPh>
    <phoneticPr fontId="2"/>
  </si>
  <si>
    <t xml:space="preserve"> 給与等規程整備状況</t>
    <rPh sb="1" eb="3">
      <t>キュウヨ</t>
    </rPh>
    <rPh sb="3" eb="4">
      <t>トウ</t>
    </rPh>
    <rPh sb="4" eb="6">
      <t>キテイ</t>
    </rPh>
    <rPh sb="6" eb="8">
      <t>セイビ</t>
    </rPh>
    <rPh sb="8" eb="10">
      <t>ジョウキョウ</t>
    </rPh>
    <phoneticPr fontId="2"/>
  </si>
  <si>
    <t>区　　　　分</t>
    <rPh sb="0" eb="1">
      <t>ク</t>
    </rPh>
    <rPh sb="5" eb="6">
      <t>ブン</t>
    </rPh>
    <phoneticPr fontId="2"/>
  </si>
  <si>
    <t>有</t>
    <rPh sb="0" eb="1">
      <t>ユウ</t>
    </rPh>
    <phoneticPr fontId="2"/>
  </si>
  <si>
    <t>無</t>
    <rPh sb="0" eb="1">
      <t>ム</t>
    </rPh>
    <phoneticPr fontId="2"/>
  </si>
  <si>
    <t>備    　       考 　　　（無の場合の整備計画等）</t>
    <rPh sb="0" eb="1">
      <t>ソナエ</t>
    </rPh>
    <rPh sb="13" eb="14">
      <t>コウ</t>
    </rPh>
    <rPh sb="19" eb="20">
      <t>ム</t>
    </rPh>
    <rPh sb="21" eb="23">
      <t>バアイ</t>
    </rPh>
    <rPh sb="24" eb="26">
      <t>セイビ</t>
    </rPh>
    <rPh sb="26" eb="28">
      <t>ケイカク</t>
    </rPh>
    <rPh sb="28" eb="29">
      <t>トウ</t>
    </rPh>
    <phoneticPr fontId="2"/>
  </si>
  <si>
    <t>就業規則</t>
    <rPh sb="0" eb="2">
      <t>シュウギョウ</t>
    </rPh>
    <rPh sb="2" eb="4">
      <t>キソク</t>
    </rPh>
    <phoneticPr fontId="2"/>
  </si>
  <si>
    <t>給与規程（教職員）</t>
    <rPh sb="0" eb="2">
      <t>キュウヨ</t>
    </rPh>
    <rPh sb="2" eb="4">
      <t>キテイ</t>
    </rPh>
    <rPh sb="5" eb="8">
      <t>キョウショクイン</t>
    </rPh>
    <phoneticPr fontId="2"/>
  </si>
  <si>
    <t>給与規程（非常勤者）</t>
    <rPh sb="0" eb="2">
      <t>キュウヨ</t>
    </rPh>
    <rPh sb="2" eb="4">
      <t>キテイ</t>
    </rPh>
    <rPh sb="5" eb="8">
      <t>ヒジョウキン</t>
    </rPh>
    <rPh sb="8" eb="9">
      <t>シャ</t>
    </rPh>
    <phoneticPr fontId="2"/>
  </si>
  <si>
    <t>定年規程</t>
    <rPh sb="0" eb="2">
      <t>テイネン</t>
    </rPh>
    <rPh sb="2" eb="4">
      <t>キテイ</t>
    </rPh>
    <phoneticPr fontId="2"/>
  </si>
  <si>
    <t>定年退職者再雇用規程</t>
    <rPh sb="0" eb="2">
      <t>テイネン</t>
    </rPh>
    <rPh sb="2" eb="4">
      <t>タイショク</t>
    </rPh>
    <rPh sb="4" eb="5">
      <t>シャ</t>
    </rPh>
    <rPh sb="5" eb="6">
      <t>サイ</t>
    </rPh>
    <rPh sb="6" eb="8">
      <t>コヨウ</t>
    </rPh>
    <rPh sb="8" eb="10">
      <t>キテイ</t>
    </rPh>
    <phoneticPr fontId="2"/>
  </si>
  <si>
    <t>退職給与支給規程</t>
    <rPh sb="0" eb="2">
      <t>タイショク</t>
    </rPh>
    <rPh sb="2" eb="4">
      <t>キュウヨ</t>
    </rPh>
    <rPh sb="4" eb="6">
      <t>シキュウ</t>
    </rPh>
    <rPh sb="6" eb="8">
      <t>キテイ</t>
    </rPh>
    <phoneticPr fontId="2"/>
  </si>
  <si>
    <t>役員報酬規程</t>
    <rPh sb="0" eb="2">
      <t>ヤクイン</t>
    </rPh>
    <rPh sb="2" eb="4">
      <t>ホウシュウ</t>
    </rPh>
    <rPh sb="4" eb="6">
      <t>キテイ</t>
    </rPh>
    <phoneticPr fontId="2"/>
  </si>
  <si>
    <t>役員退職手当支給</t>
    <rPh sb="0" eb="2">
      <t>ヤクイン</t>
    </rPh>
    <rPh sb="2" eb="4">
      <t>タイショク</t>
    </rPh>
    <rPh sb="4" eb="6">
      <t>テアテ</t>
    </rPh>
    <rPh sb="6" eb="8">
      <t>シキュウ</t>
    </rPh>
    <phoneticPr fontId="2"/>
  </si>
  <si>
    <t xml:space="preserve"> 定年制・再任用制</t>
    <rPh sb="1" eb="3">
      <t>テイネン</t>
    </rPh>
    <rPh sb="3" eb="4">
      <t>セイ</t>
    </rPh>
    <rPh sb="5" eb="7">
      <t>サイニン</t>
    </rPh>
    <rPh sb="7" eb="8">
      <t>ヨウ</t>
    </rPh>
    <rPh sb="8" eb="9">
      <t>セイ</t>
    </rPh>
    <phoneticPr fontId="2"/>
  </si>
  <si>
    <t>区　　　　　分</t>
    <rPh sb="0" eb="1">
      <t>ク</t>
    </rPh>
    <rPh sb="6" eb="7">
      <t>ブン</t>
    </rPh>
    <phoneticPr fontId="2"/>
  </si>
  <si>
    <t>定年年齢</t>
    <rPh sb="0" eb="2">
      <t>テイネン</t>
    </rPh>
    <rPh sb="2" eb="4">
      <t>ネンレイ</t>
    </rPh>
    <phoneticPr fontId="2"/>
  </si>
  <si>
    <t>才</t>
    <rPh sb="0" eb="1">
      <t>サイ</t>
    </rPh>
    <phoneticPr fontId="2"/>
  </si>
  <si>
    <t>再任用制度</t>
    <rPh sb="0" eb="2">
      <t>サイニン</t>
    </rPh>
    <rPh sb="2" eb="3">
      <t>ヨウ</t>
    </rPh>
    <rPh sb="3" eb="4">
      <t>セイ</t>
    </rPh>
    <rPh sb="4" eb="5">
      <t>ド</t>
    </rPh>
    <phoneticPr fontId="2"/>
  </si>
  <si>
    <t>再任用年数</t>
    <rPh sb="0" eb="2">
      <t>サイニン</t>
    </rPh>
    <rPh sb="2" eb="3">
      <t>ヨウ</t>
    </rPh>
    <rPh sb="3" eb="5">
      <t>ネンスウ</t>
    </rPh>
    <phoneticPr fontId="2"/>
  </si>
  <si>
    <t xml:space="preserve"> 退職金支給額</t>
    <rPh sb="1" eb="3">
      <t>タイショク</t>
    </rPh>
    <rPh sb="3" eb="4">
      <t>キン</t>
    </rPh>
    <rPh sb="4" eb="6">
      <t>シキュウ</t>
    </rPh>
    <rPh sb="6" eb="7">
      <t>ガク</t>
    </rPh>
    <phoneticPr fontId="2"/>
  </si>
  <si>
    <t>該 当 ○ 印</t>
    <rPh sb="0" eb="1">
      <t>ガイ</t>
    </rPh>
    <rPh sb="2" eb="3">
      <t>トウ</t>
    </rPh>
    <rPh sb="6" eb="7">
      <t>シルシ</t>
    </rPh>
    <phoneticPr fontId="2"/>
  </si>
  <si>
    <t>備　　　　  　　　　　　考       　（加算額等）</t>
    <rPh sb="0" eb="1">
      <t>ソナエ</t>
    </rPh>
    <rPh sb="13" eb="14">
      <t>コウ</t>
    </rPh>
    <rPh sb="23" eb="24">
      <t>カ</t>
    </rPh>
    <rPh sb="24" eb="25">
      <t>ザン</t>
    </rPh>
    <rPh sb="25" eb="26">
      <t>ガク</t>
    </rPh>
    <rPh sb="26" eb="27">
      <t>トウ</t>
    </rPh>
    <phoneticPr fontId="2"/>
  </si>
  <si>
    <t>　道立高校より高い</t>
    <rPh sb="1" eb="3">
      <t>ドウリツ</t>
    </rPh>
    <rPh sb="3" eb="5">
      <t>コウコウ</t>
    </rPh>
    <rPh sb="7" eb="8">
      <t>タカ</t>
    </rPh>
    <phoneticPr fontId="2"/>
  </si>
  <si>
    <t>　道立高校と同額</t>
    <rPh sb="1" eb="3">
      <t>ドウリツ</t>
    </rPh>
    <rPh sb="3" eb="5">
      <t>コウコウ</t>
    </rPh>
    <rPh sb="6" eb="8">
      <t>ドウガク</t>
    </rPh>
    <phoneticPr fontId="2"/>
  </si>
  <si>
    <t>　道立高校より低い</t>
    <rPh sb="1" eb="3">
      <t>ドウリツ</t>
    </rPh>
    <rPh sb="3" eb="5">
      <t>コウコウ</t>
    </rPh>
    <rPh sb="7" eb="8">
      <t>ヒク</t>
    </rPh>
    <phoneticPr fontId="2"/>
  </si>
  <si>
    <t>施設費</t>
    <rPh sb="0" eb="3">
      <t>シセツヒ</t>
    </rPh>
    <phoneticPr fontId="2"/>
  </si>
  <si>
    <t>（７）　施　設　関　係　支　出　内　訳</t>
    <rPh sb="4" eb="5">
      <t>シ</t>
    </rPh>
    <rPh sb="6" eb="7">
      <t>セツ</t>
    </rPh>
    <rPh sb="8" eb="9">
      <t>セキ</t>
    </rPh>
    <rPh sb="10" eb="11">
      <t>カカリ</t>
    </rPh>
    <rPh sb="12" eb="13">
      <t>ササ</t>
    </rPh>
    <rPh sb="14" eb="15">
      <t>デ</t>
    </rPh>
    <rPh sb="16" eb="17">
      <t>ナイ</t>
    </rPh>
    <rPh sb="18" eb="19">
      <t>ヤク</t>
    </rPh>
    <phoneticPr fontId="2"/>
  </si>
  <si>
    <t>学校名　　　　○ ○ ○ ○ 高等学校</t>
    <rPh sb="0" eb="2">
      <t>ガッコウ</t>
    </rPh>
    <rPh sb="2" eb="3">
      <t>メイ</t>
    </rPh>
    <rPh sb="15" eb="17">
      <t>コウトウ</t>
    </rPh>
    <rPh sb="17" eb="19">
      <t>ガッコウ</t>
    </rPh>
    <phoneticPr fontId="2"/>
  </si>
  <si>
    <t>区　　　　　　　分</t>
    <rPh sb="0" eb="1">
      <t>ク</t>
    </rPh>
    <rPh sb="8" eb="9">
      <t>ブン</t>
    </rPh>
    <phoneticPr fontId="2"/>
  </si>
  <si>
    <t>構        造</t>
    <rPh sb="0" eb="1">
      <t>カマエ</t>
    </rPh>
    <rPh sb="9" eb="10">
      <t>ヅクリ</t>
    </rPh>
    <phoneticPr fontId="2"/>
  </si>
  <si>
    <t>面       積 (㎡)</t>
    <rPh sb="0" eb="1">
      <t>メン</t>
    </rPh>
    <rPh sb="8" eb="9">
      <t>セキ</t>
    </rPh>
    <phoneticPr fontId="2"/>
  </si>
  <si>
    <t>事業費総額(千円）</t>
    <rPh sb="0" eb="3">
      <t>ジギョウヒ</t>
    </rPh>
    <rPh sb="3" eb="5">
      <t>ソウガク</t>
    </rPh>
    <rPh sb="6" eb="8">
      <t>センエン</t>
    </rPh>
    <phoneticPr fontId="2"/>
  </si>
  <si>
    <t>支 出 額 (千円)</t>
    <rPh sb="0" eb="1">
      <t>ササ</t>
    </rPh>
    <rPh sb="2" eb="3">
      <t>デ</t>
    </rPh>
    <rPh sb="4" eb="5">
      <t>ガク</t>
    </rPh>
    <rPh sb="7" eb="9">
      <t>センエン</t>
    </rPh>
    <phoneticPr fontId="2"/>
  </si>
  <si>
    <t>(土　　地）</t>
    <rPh sb="1" eb="2">
      <t>ツチ</t>
    </rPh>
    <rPh sb="4" eb="5">
      <t>チ</t>
    </rPh>
    <phoneticPr fontId="2"/>
  </si>
  <si>
    <t>グラウンド改修</t>
    <rPh sb="5" eb="7">
      <t>カイシュウ</t>
    </rPh>
    <phoneticPr fontId="2"/>
  </si>
  <si>
    <t>小　　　　　　計</t>
    <rPh sb="0" eb="1">
      <t>ショウ</t>
    </rPh>
    <rPh sb="7" eb="8">
      <t>ケイ</t>
    </rPh>
    <phoneticPr fontId="2"/>
  </si>
  <si>
    <t>（建　　物）</t>
    <rPh sb="1" eb="2">
      <t>ダテ</t>
    </rPh>
    <rPh sb="4" eb="5">
      <t>モノ</t>
    </rPh>
    <phoneticPr fontId="2"/>
  </si>
  <si>
    <t>校舎外壁工事</t>
    <rPh sb="0" eb="2">
      <t>コウシャ</t>
    </rPh>
    <rPh sb="2" eb="4">
      <t>ガイヘキ</t>
    </rPh>
    <rPh sb="4" eb="6">
      <t>コウジ</t>
    </rPh>
    <phoneticPr fontId="2"/>
  </si>
  <si>
    <t>校舎内装改修</t>
    <rPh sb="0" eb="2">
      <t>コウシャ</t>
    </rPh>
    <rPh sb="2" eb="4">
      <t>ナイソウ</t>
    </rPh>
    <rPh sb="4" eb="6">
      <t>カイシュウ</t>
    </rPh>
    <phoneticPr fontId="2"/>
  </si>
  <si>
    <t>（構築物）</t>
    <rPh sb="1" eb="3">
      <t>コウチク</t>
    </rPh>
    <rPh sb="3" eb="4">
      <t>モノ</t>
    </rPh>
    <phoneticPr fontId="2"/>
  </si>
  <si>
    <t>（建設仮勘定）</t>
    <rPh sb="1" eb="3">
      <t>ケンセツ</t>
    </rPh>
    <rPh sb="3" eb="4">
      <t>カリ</t>
    </rPh>
    <rPh sb="4" eb="6">
      <t>カンジョウ</t>
    </rPh>
    <phoneticPr fontId="2"/>
  </si>
  <si>
    <t>（借地権）</t>
    <rPh sb="1" eb="3">
      <t>シャクチ</t>
    </rPh>
    <rPh sb="3" eb="4">
      <t>ケン</t>
    </rPh>
    <phoneticPr fontId="2"/>
  </si>
  <si>
    <t>法人本部負担金</t>
    <rPh sb="0" eb="2">
      <t>ホウジン</t>
    </rPh>
    <rPh sb="2" eb="4">
      <t>ホンブ</t>
    </rPh>
    <rPh sb="4" eb="7">
      <t>フタンキン</t>
    </rPh>
    <phoneticPr fontId="2"/>
  </si>
  <si>
    <t>（８）　法　人　本　部　負　担　金　内　訳</t>
    <rPh sb="4" eb="5">
      <t>ホウ</t>
    </rPh>
    <rPh sb="6" eb="7">
      <t>ジン</t>
    </rPh>
    <rPh sb="8" eb="9">
      <t>ホン</t>
    </rPh>
    <rPh sb="10" eb="11">
      <t>ブ</t>
    </rPh>
    <rPh sb="12" eb="13">
      <t>フ</t>
    </rPh>
    <rPh sb="14" eb="15">
      <t>タン</t>
    </rPh>
    <rPh sb="16" eb="17">
      <t>カネ</t>
    </rPh>
    <rPh sb="18" eb="19">
      <t>ナイ</t>
    </rPh>
    <rPh sb="20" eb="21">
      <t>ヤク</t>
    </rPh>
    <phoneticPr fontId="2"/>
  </si>
  <si>
    <t>法人本部経費</t>
    <rPh sb="0" eb="2">
      <t>ホウジン</t>
    </rPh>
    <rPh sb="2" eb="4">
      <t>ホンブ</t>
    </rPh>
    <rPh sb="4" eb="6">
      <t>ケイヒ</t>
    </rPh>
    <phoneticPr fontId="2"/>
  </si>
  <si>
    <t>科目別</t>
    <rPh sb="0" eb="2">
      <t>カモク</t>
    </rPh>
    <rPh sb="2" eb="3">
      <t>ベツ</t>
    </rPh>
    <phoneticPr fontId="2"/>
  </si>
  <si>
    <t>内　訳</t>
    <rPh sb="0" eb="1">
      <t>ウチ</t>
    </rPh>
    <rPh sb="2" eb="3">
      <t>ヤク</t>
    </rPh>
    <phoneticPr fontId="2"/>
  </si>
  <si>
    <t>学校別負担内訳</t>
    <rPh sb="0" eb="2">
      <t>ガッコウ</t>
    </rPh>
    <rPh sb="2" eb="3">
      <t>ベツ</t>
    </rPh>
    <rPh sb="3" eb="5">
      <t>フタン</t>
    </rPh>
    <rPh sb="5" eb="7">
      <t>ウチワケ</t>
    </rPh>
    <phoneticPr fontId="2"/>
  </si>
  <si>
    <t>固 定 負 債</t>
    <rPh sb="0" eb="1">
      <t>カタム</t>
    </rPh>
    <rPh sb="2" eb="3">
      <t>サダム</t>
    </rPh>
    <rPh sb="4" eb="5">
      <t>フ</t>
    </rPh>
    <rPh sb="6" eb="7">
      <t>サイ</t>
    </rPh>
    <phoneticPr fontId="2"/>
  </si>
  <si>
    <t>２．　借　入　金　内　訳　（ 中 学 校 ・ 高 等 学 校 ）</t>
    <rPh sb="3" eb="4">
      <t>シャク</t>
    </rPh>
    <rPh sb="5" eb="6">
      <t>イリ</t>
    </rPh>
    <rPh sb="7" eb="8">
      <t>キン</t>
    </rPh>
    <rPh sb="9" eb="10">
      <t>ナイ</t>
    </rPh>
    <rPh sb="11" eb="12">
      <t>ヤク</t>
    </rPh>
    <rPh sb="15" eb="16">
      <t>ナカ</t>
    </rPh>
    <rPh sb="17" eb="18">
      <t>ガク</t>
    </rPh>
    <rPh sb="19" eb="20">
      <t>コウ</t>
    </rPh>
    <rPh sb="23" eb="24">
      <t>タカ</t>
    </rPh>
    <rPh sb="25" eb="26">
      <t>トウ</t>
    </rPh>
    <rPh sb="27" eb="28">
      <t>ガク</t>
    </rPh>
    <rPh sb="29" eb="30">
      <t>コウ</t>
    </rPh>
    <phoneticPr fontId="2"/>
  </si>
  <si>
    <t>区</t>
    <rPh sb="0" eb="1">
      <t>ク</t>
    </rPh>
    <phoneticPr fontId="2"/>
  </si>
  <si>
    <t>借入年度</t>
    <rPh sb="0" eb="1">
      <t>カ</t>
    </rPh>
    <rPh sb="1" eb="2">
      <t>イ</t>
    </rPh>
    <rPh sb="2" eb="4">
      <t>ネンド</t>
    </rPh>
    <phoneticPr fontId="2"/>
  </si>
  <si>
    <t>借入金額</t>
    <rPh sb="0" eb="1">
      <t>カ</t>
    </rPh>
    <rPh sb="1" eb="2">
      <t>イ</t>
    </rPh>
    <rPh sb="2" eb="4">
      <t>キンガク</t>
    </rPh>
    <phoneticPr fontId="2"/>
  </si>
  <si>
    <t>借　　　入　　　条　　　件</t>
    <rPh sb="0" eb="1">
      <t>カ</t>
    </rPh>
    <rPh sb="4" eb="5">
      <t>イ</t>
    </rPh>
    <rPh sb="8" eb="9">
      <t>ジョウ</t>
    </rPh>
    <rPh sb="12" eb="13">
      <t>ケン</t>
    </rPh>
    <phoneticPr fontId="2"/>
  </si>
  <si>
    <t>借入金残高</t>
    <rPh sb="0" eb="2">
      <t>カリイレ</t>
    </rPh>
    <rPh sb="2" eb="3">
      <t>キン</t>
    </rPh>
    <rPh sb="3" eb="5">
      <t>ザンダカ</t>
    </rPh>
    <phoneticPr fontId="2"/>
  </si>
  <si>
    <t>返　　　　　　済　　　　　計　　　　　画</t>
    <rPh sb="0" eb="1">
      <t>ヘン</t>
    </rPh>
    <rPh sb="7" eb="8">
      <t>スミ</t>
    </rPh>
    <rPh sb="13" eb="14">
      <t>ケイ</t>
    </rPh>
    <rPh sb="19" eb="20">
      <t>ガ</t>
    </rPh>
    <phoneticPr fontId="2"/>
  </si>
  <si>
    <t>備　　　　　　　　　考</t>
    <rPh sb="0" eb="1">
      <t>ソナエ</t>
    </rPh>
    <rPh sb="10" eb="11">
      <t>コウ</t>
    </rPh>
    <phoneticPr fontId="2"/>
  </si>
  <si>
    <t>分</t>
    <rPh sb="0" eb="1">
      <t>ブン</t>
    </rPh>
    <phoneticPr fontId="2"/>
  </si>
  <si>
    <t>利率(%)</t>
    <rPh sb="0" eb="2">
      <t>リリツ</t>
    </rPh>
    <phoneticPr fontId="2"/>
  </si>
  <si>
    <t>期間(年)</t>
    <rPh sb="0" eb="2">
      <t>キカン</t>
    </rPh>
    <rPh sb="3" eb="4">
      <t>ネン</t>
    </rPh>
    <phoneticPr fontId="2"/>
  </si>
  <si>
    <t>担保物件</t>
    <rPh sb="0" eb="1">
      <t>ニナ</t>
    </rPh>
    <rPh sb="1" eb="2">
      <t>ホ</t>
    </rPh>
    <rPh sb="2" eb="4">
      <t>ブッケン</t>
    </rPh>
    <phoneticPr fontId="2"/>
  </si>
  <si>
    <t>長　　　期　　　借　　　入　　　金</t>
    <rPh sb="0" eb="1">
      <t>チョウ</t>
    </rPh>
    <rPh sb="4" eb="5">
      <t>キ</t>
    </rPh>
    <rPh sb="8" eb="9">
      <t>シャク</t>
    </rPh>
    <rPh sb="12" eb="13">
      <t>ニュウ</t>
    </rPh>
    <rPh sb="16" eb="17">
      <t>キン</t>
    </rPh>
    <phoneticPr fontId="2"/>
  </si>
  <si>
    <t>公　　的　　機　　関</t>
    <rPh sb="0" eb="1">
      <t>コウ</t>
    </rPh>
    <rPh sb="3" eb="4">
      <t>テキ</t>
    </rPh>
    <rPh sb="6" eb="7">
      <t>キ</t>
    </rPh>
    <rPh sb="9" eb="10">
      <t>セキ</t>
    </rPh>
    <phoneticPr fontId="2"/>
  </si>
  <si>
    <t>基　金　協　会</t>
    <rPh sb="0" eb="1">
      <t>キ</t>
    </rPh>
    <rPh sb="2" eb="3">
      <t>キン</t>
    </rPh>
    <rPh sb="4" eb="5">
      <t>キョウ</t>
    </rPh>
    <rPh sb="6" eb="7">
      <t>カイ</t>
    </rPh>
    <phoneticPr fontId="2"/>
  </si>
  <si>
    <t>土地</t>
    <rPh sb="0" eb="2">
      <t>トチ</t>
    </rPh>
    <phoneticPr fontId="2"/>
  </si>
  <si>
    <t>小    計</t>
    <rPh sb="0" eb="1">
      <t>ショウ</t>
    </rPh>
    <rPh sb="5" eb="6">
      <t>ケイ</t>
    </rPh>
    <phoneticPr fontId="2"/>
  </si>
  <si>
    <t>その他</t>
    <rPh sb="2" eb="3">
      <t>タ</t>
    </rPh>
    <phoneticPr fontId="2"/>
  </si>
  <si>
    <t>宗教法人</t>
    <rPh sb="0" eb="2">
      <t>シュウキョウ</t>
    </rPh>
    <rPh sb="2" eb="4">
      <t>ホウジン</t>
    </rPh>
    <phoneticPr fontId="2"/>
  </si>
  <si>
    <t>個人</t>
    <rPh sb="0" eb="2">
      <t>コジン</t>
    </rPh>
    <phoneticPr fontId="2"/>
  </si>
  <si>
    <t>短期借入金</t>
    <rPh sb="0" eb="1">
      <t>タン</t>
    </rPh>
    <rPh sb="1" eb="2">
      <t>キ</t>
    </rPh>
    <rPh sb="2" eb="3">
      <t>シャク</t>
    </rPh>
    <rPh sb="3" eb="4">
      <t>ニュウ</t>
    </rPh>
    <rPh sb="4" eb="5">
      <t>キン</t>
    </rPh>
    <phoneticPr fontId="2"/>
  </si>
  <si>
    <t>総　　　　　　　　　　　　　計</t>
    <rPh sb="0" eb="1">
      <t>フサ</t>
    </rPh>
    <rPh sb="14" eb="15">
      <t>ケイ</t>
    </rPh>
    <phoneticPr fontId="2"/>
  </si>
  <si>
    <t>(注）</t>
    <rPh sb="1" eb="2">
      <t>チュウ</t>
    </rPh>
    <phoneticPr fontId="2"/>
  </si>
  <si>
    <t>本表は、学校単位に記載すること。</t>
    <rPh sb="0" eb="1">
      <t>ホン</t>
    </rPh>
    <rPh sb="1" eb="2">
      <t>ヒョウ</t>
    </rPh>
    <rPh sb="4" eb="6">
      <t>ガッコウ</t>
    </rPh>
    <rPh sb="6" eb="8">
      <t>タンイ</t>
    </rPh>
    <rPh sb="9" eb="11">
      <t>キサイ</t>
    </rPh>
    <phoneticPr fontId="2"/>
  </si>
  <si>
    <t>㋐</t>
    <phoneticPr fontId="2"/>
  </si>
  <si>
    <t>㋒</t>
    <phoneticPr fontId="2"/>
  </si>
  <si>
    <t>学校名　 ○ ○ ○ ○　高等学校</t>
    <rPh sb="0" eb="2">
      <t>ガッコウ</t>
    </rPh>
    <rPh sb="2" eb="3">
      <t>メイ</t>
    </rPh>
    <rPh sb="13" eb="15">
      <t>コウトウ</t>
    </rPh>
    <rPh sb="15" eb="17">
      <t>ガッコウ</t>
    </rPh>
    <phoneticPr fontId="2"/>
  </si>
  <si>
    <t>同一の借入先で2件以上の借入がある場合は、借入年度及び借入条件は要約し記載すること。</t>
    <rPh sb="0" eb="2">
      <t>ドウイツ</t>
    </rPh>
    <rPh sb="3" eb="5">
      <t>カリイレ</t>
    </rPh>
    <rPh sb="5" eb="6">
      <t>サキ</t>
    </rPh>
    <rPh sb="8" eb="9">
      <t>ケン</t>
    </rPh>
    <rPh sb="9" eb="11">
      <t>イジョウ</t>
    </rPh>
    <rPh sb="12" eb="13">
      <t>カ</t>
    </rPh>
    <rPh sb="13" eb="14">
      <t>イ</t>
    </rPh>
    <rPh sb="17" eb="19">
      <t>バアイ</t>
    </rPh>
    <rPh sb="21" eb="22">
      <t>カ</t>
    </rPh>
    <rPh sb="22" eb="23">
      <t>イ</t>
    </rPh>
    <rPh sb="23" eb="25">
      <t>ネンド</t>
    </rPh>
    <rPh sb="25" eb="26">
      <t>オヨ</t>
    </rPh>
    <rPh sb="27" eb="28">
      <t>カ</t>
    </rPh>
    <rPh sb="28" eb="29">
      <t>イ</t>
    </rPh>
    <rPh sb="29" eb="31">
      <t>ジョウケン</t>
    </rPh>
    <rPh sb="32" eb="34">
      <t>ヨウヤク</t>
    </rPh>
    <rPh sb="35" eb="37">
      <t>キサイ</t>
    </rPh>
    <phoneticPr fontId="2"/>
  </si>
  <si>
    <t>当初の借入条件が長期であり、分割返済期日が1年以内となり短期借入金に振り替えする場合であっても、長期借入金として計上すること。</t>
    <rPh sb="0" eb="2">
      <t>トウショ</t>
    </rPh>
    <rPh sb="3" eb="4">
      <t>カ</t>
    </rPh>
    <rPh sb="4" eb="5">
      <t>イ</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rPh sb="34" eb="35">
      <t>フ</t>
    </rPh>
    <rPh sb="36" eb="37">
      <t>カ</t>
    </rPh>
    <rPh sb="40" eb="42">
      <t>バアイ</t>
    </rPh>
    <rPh sb="48" eb="50">
      <t>チョウキ</t>
    </rPh>
    <rPh sb="50" eb="52">
      <t>カリイレ</t>
    </rPh>
    <rPh sb="52" eb="53">
      <t>キン</t>
    </rPh>
    <rPh sb="56" eb="58">
      <t>ケイジョウ</t>
    </rPh>
    <phoneticPr fontId="2"/>
  </si>
  <si>
    <t>1法人1校の場合は、本表を省略すること。</t>
    <rPh sb="1" eb="3">
      <t>ホウジン</t>
    </rPh>
    <rPh sb="4" eb="5">
      <t>コウ</t>
    </rPh>
    <rPh sb="6" eb="8">
      <t>バアイ</t>
    </rPh>
    <rPh sb="10" eb="11">
      <t>ホン</t>
    </rPh>
    <rPh sb="11" eb="12">
      <t>ヒョウ</t>
    </rPh>
    <rPh sb="13" eb="15">
      <t>ショウリャク</t>
    </rPh>
    <phoneticPr fontId="2"/>
  </si>
  <si>
    <t>未払金・手形債務</t>
    <rPh sb="0" eb="2">
      <t>ミハラ</t>
    </rPh>
    <rPh sb="2" eb="3">
      <t>キン</t>
    </rPh>
    <rPh sb="4" eb="6">
      <t>テガタ</t>
    </rPh>
    <rPh sb="6" eb="8">
      <t>サイム</t>
    </rPh>
    <phoneticPr fontId="2"/>
  </si>
  <si>
    <t xml:space="preserve">    ３． 未  払  金  ・  手  形  債  務  内  訳  （  中  学  校  ・  高  等  学  校  ）</t>
    <rPh sb="7" eb="8">
      <t>ミ</t>
    </rPh>
    <rPh sb="10" eb="11">
      <t>バライ</t>
    </rPh>
    <rPh sb="13" eb="14">
      <t>キン</t>
    </rPh>
    <rPh sb="19" eb="20">
      <t>テ</t>
    </rPh>
    <rPh sb="22" eb="23">
      <t>カタチ</t>
    </rPh>
    <rPh sb="25" eb="26">
      <t>サイ</t>
    </rPh>
    <rPh sb="28" eb="29">
      <t>ツトム</t>
    </rPh>
    <rPh sb="31" eb="32">
      <t>ナイ</t>
    </rPh>
    <rPh sb="34" eb="35">
      <t>ヤク</t>
    </rPh>
    <rPh sb="40" eb="41">
      <t>ナカ</t>
    </rPh>
    <rPh sb="43" eb="44">
      <t>ガク</t>
    </rPh>
    <rPh sb="46" eb="47">
      <t>コウ</t>
    </rPh>
    <rPh sb="52" eb="53">
      <t>タカ</t>
    </rPh>
    <rPh sb="55" eb="56">
      <t>トウ</t>
    </rPh>
    <rPh sb="58" eb="59">
      <t>ガク</t>
    </rPh>
    <rPh sb="61" eb="62">
      <t>コウ</t>
    </rPh>
    <phoneticPr fontId="2"/>
  </si>
  <si>
    <t xml:space="preserve">   学校名</t>
    <rPh sb="3" eb="5">
      <t>ガッコウ</t>
    </rPh>
    <rPh sb="5" eb="6">
      <t>メイ</t>
    </rPh>
    <phoneticPr fontId="2"/>
  </si>
  <si>
    <t>整理番号</t>
    <rPh sb="0" eb="2">
      <t>セイリ</t>
    </rPh>
    <rPh sb="2" eb="4">
      <t>バンゴウ</t>
    </rPh>
    <phoneticPr fontId="2"/>
  </si>
  <si>
    <t>借          入          先</t>
    <rPh sb="0" eb="1">
      <t>シャク</t>
    </rPh>
    <rPh sb="11" eb="12">
      <t>ニュウ</t>
    </rPh>
    <rPh sb="22" eb="23">
      <t>サキ</t>
    </rPh>
    <phoneticPr fontId="2"/>
  </si>
  <si>
    <t>学校区分</t>
    <rPh sb="0" eb="2">
      <t>ガッコウ</t>
    </rPh>
    <rPh sb="2" eb="4">
      <t>クブン</t>
    </rPh>
    <phoneticPr fontId="2"/>
  </si>
  <si>
    <t>債務の内容</t>
    <rPh sb="0" eb="2">
      <t>サイム</t>
    </rPh>
    <rPh sb="3" eb="5">
      <t>ナイヨウ</t>
    </rPh>
    <phoneticPr fontId="2"/>
  </si>
  <si>
    <t>債務発生年月日</t>
    <rPh sb="0" eb="2">
      <t>サイム</t>
    </rPh>
    <rPh sb="2" eb="4">
      <t>ハッセイ</t>
    </rPh>
    <rPh sb="4" eb="6">
      <t>ネンゲツ</t>
    </rPh>
    <rPh sb="6" eb="7">
      <t>ビ</t>
    </rPh>
    <phoneticPr fontId="2"/>
  </si>
  <si>
    <t>支 払 済 額</t>
    <rPh sb="0" eb="1">
      <t>ササ</t>
    </rPh>
    <rPh sb="2" eb="3">
      <t>バライ</t>
    </rPh>
    <rPh sb="4" eb="5">
      <t>ズ</t>
    </rPh>
    <rPh sb="6" eb="7">
      <t>ガク</t>
    </rPh>
    <phoneticPr fontId="2"/>
  </si>
  <si>
    <t>利率（％）</t>
    <rPh sb="0" eb="1">
      <t>リ</t>
    </rPh>
    <rPh sb="1" eb="2">
      <t>リツ</t>
    </rPh>
    <phoneticPr fontId="2"/>
  </si>
  <si>
    <t>支                   払                   計                  画</t>
    <rPh sb="0" eb="1">
      <t>ササ</t>
    </rPh>
    <rPh sb="20" eb="21">
      <t>バライ</t>
    </rPh>
    <rPh sb="40" eb="41">
      <t>ケイ</t>
    </rPh>
    <rPh sb="59" eb="60">
      <t>ガ</t>
    </rPh>
    <phoneticPr fontId="2"/>
  </si>
  <si>
    <t>未      払      金</t>
    <rPh sb="0" eb="1">
      <t>ミ</t>
    </rPh>
    <rPh sb="7" eb="8">
      <t>バライ</t>
    </rPh>
    <rPh sb="14" eb="15">
      <t>キン</t>
    </rPh>
    <phoneticPr fontId="2"/>
  </si>
  <si>
    <t>高校</t>
    <rPh sb="0" eb="2">
      <t>コウコウ</t>
    </rPh>
    <phoneticPr fontId="2"/>
  </si>
  <si>
    <t>退 職 金</t>
    <rPh sb="0" eb="1">
      <t>シリゾ</t>
    </rPh>
    <rPh sb="2" eb="3">
      <t>ショク</t>
    </rPh>
    <rPh sb="4" eb="5">
      <t>キン</t>
    </rPh>
    <phoneticPr fontId="2"/>
  </si>
  <si>
    <t>私学共済事業団</t>
    <rPh sb="0" eb="2">
      <t>シガク</t>
    </rPh>
    <rPh sb="2" eb="4">
      <t>キョウサイ</t>
    </rPh>
    <rPh sb="4" eb="6">
      <t>ジギョウ</t>
    </rPh>
    <rPh sb="6" eb="7">
      <t>ダン</t>
    </rPh>
    <phoneticPr fontId="2"/>
  </si>
  <si>
    <t>共済貸付</t>
    <rPh sb="0" eb="2">
      <t>キョウサイ</t>
    </rPh>
    <rPh sb="2" eb="4">
      <t>カシツケ</t>
    </rPh>
    <phoneticPr fontId="2"/>
  </si>
  <si>
    <t>その他業者</t>
    <rPh sb="2" eb="3">
      <t>タ</t>
    </rPh>
    <rPh sb="3" eb="5">
      <t>ギョウシャ</t>
    </rPh>
    <phoneticPr fontId="2"/>
  </si>
  <si>
    <t>諸 経 費</t>
    <rPh sb="0" eb="1">
      <t>モロ</t>
    </rPh>
    <rPh sb="2" eb="3">
      <t>キョウ</t>
    </rPh>
    <rPh sb="4" eb="5">
      <t>ヒ</t>
    </rPh>
    <phoneticPr fontId="2"/>
  </si>
  <si>
    <t xml:space="preserve"> 計</t>
    <rPh sb="1" eb="2">
      <t>ケイ</t>
    </rPh>
    <phoneticPr fontId="2"/>
  </si>
  <si>
    <t xml:space="preserve">手形債務 </t>
    <rPh sb="0" eb="1">
      <t>テ</t>
    </rPh>
    <rPh sb="1" eb="2">
      <t>ケイ</t>
    </rPh>
    <rPh sb="2" eb="3">
      <t>サイ</t>
    </rPh>
    <rPh sb="3" eb="4">
      <t>ム</t>
    </rPh>
    <phoneticPr fontId="2"/>
  </si>
  <si>
    <t>合　　　　　　　計</t>
    <rPh sb="0" eb="1">
      <t>ゴウ</t>
    </rPh>
    <rPh sb="8" eb="9">
      <t>ケイ</t>
    </rPh>
    <phoneticPr fontId="2"/>
  </si>
  <si>
    <t xml:space="preserve">   （注）  １件10万円以上のものは個別に記入し、10万円未満のものは「その他」として一括計上すること。</t>
    <rPh sb="4" eb="5">
      <t>チュウ</t>
    </rPh>
    <rPh sb="9" eb="10">
      <t>ケン</t>
    </rPh>
    <rPh sb="12" eb="14">
      <t>マンエン</t>
    </rPh>
    <rPh sb="14" eb="16">
      <t>イジョウ</t>
    </rPh>
    <rPh sb="20" eb="22">
      <t>コベツ</t>
    </rPh>
    <rPh sb="23" eb="25">
      <t>キニュウ</t>
    </rPh>
    <rPh sb="29" eb="30">
      <t>マン</t>
    </rPh>
    <rPh sb="30" eb="31">
      <t>エン</t>
    </rPh>
    <rPh sb="31" eb="33">
      <t>ミマン</t>
    </rPh>
    <rPh sb="40" eb="41">
      <t>タ</t>
    </rPh>
    <rPh sb="45" eb="47">
      <t>イッカツ</t>
    </rPh>
    <rPh sb="47" eb="49">
      <t>ケイジョウ</t>
    </rPh>
    <phoneticPr fontId="2"/>
  </si>
  <si>
    <t>学校名　　〇 〇 〇 〇 高等学校　　　</t>
    <rPh sb="0" eb="2">
      <t>ガッコウ</t>
    </rPh>
    <rPh sb="2" eb="3">
      <t>メイ</t>
    </rPh>
    <rPh sb="13" eb="15">
      <t>コウトウ</t>
    </rPh>
    <rPh sb="15" eb="17">
      <t>ガッコウ</t>
    </rPh>
    <phoneticPr fontId="2"/>
  </si>
  <si>
    <t>区            分</t>
    <rPh sb="0" eb="1">
      <t>ク</t>
    </rPh>
    <rPh sb="13" eb="14">
      <t>ブン</t>
    </rPh>
    <phoneticPr fontId="2"/>
  </si>
  <si>
    <t>Ⅰ　　　　　退　　　　　学　　　　　者　　　　　数</t>
    <rPh sb="6" eb="7">
      <t>タイ</t>
    </rPh>
    <rPh sb="12" eb="13">
      <t>ガク</t>
    </rPh>
    <rPh sb="18" eb="19">
      <t>シャ</t>
    </rPh>
    <rPh sb="24" eb="25">
      <t>スウ</t>
    </rPh>
    <phoneticPr fontId="2"/>
  </si>
  <si>
    <t>学年</t>
    <rPh sb="0" eb="2">
      <t>ガクネン</t>
    </rPh>
    <phoneticPr fontId="2"/>
  </si>
  <si>
    <t>男  女  別</t>
    <rPh sb="0" eb="1">
      <t>オトコ</t>
    </rPh>
    <rPh sb="3" eb="4">
      <t>オンナ</t>
    </rPh>
    <rPh sb="6" eb="7">
      <t>ベツ</t>
    </rPh>
    <phoneticPr fontId="2"/>
  </si>
  <si>
    <t>在籍者数</t>
    <rPh sb="0" eb="2">
      <t>ザイセキ</t>
    </rPh>
    <rPh sb="2" eb="3">
      <t>シャ</t>
    </rPh>
    <rPh sb="3" eb="4">
      <t>スウ</t>
    </rPh>
    <phoneticPr fontId="2"/>
  </si>
  <si>
    <t>理　　　　　　　　　　　由</t>
    <rPh sb="0" eb="1">
      <t>リ</t>
    </rPh>
    <rPh sb="12" eb="13">
      <t>ヨシ</t>
    </rPh>
    <phoneticPr fontId="2"/>
  </si>
  <si>
    <t>合      計</t>
    <rPh sb="0" eb="1">
      <t>ゴウ</t>
    </rPh>
    <rPh sb="7" eb="8">
      <t>ケイ</t>
    </rPh>
    <phoneticPr fontId="2"/>
  </si>
  <si>
    <t>学業不振</t>
    <rPh sb="0" eb="2">
      <t>ガクギョウ</t>
    </rPh>
    <rPh sb="2" eb="4">
      <t>フシン</t>
    </rPh>
    <phoneticPr fontId="2"/>
  </si>
  <si>
    <t>学校生活・学業不適応</t>
    <rPh sb="0" eb="2">
      <t>ガッコウ</t>
    </rPh>
    <rPh sb="2" eb="4">
      <t>セイカツ</t>
    </rPh>
    <rPh sb="5" eb="7">
      <t>ガクギョウ</t>
    </rPh>
    <rPh sb="7" eb="10">
      <t>フテキオウ</t>
    </rPh>
    <phoneticPr fontId="2"/>
  </si>
  <si>
    <t>進      路      変      更</t>
    <rPh sb="0" eb="1">
      <t>ススム</t>
    </rPh>
    <rPh sb="7" eb="8">
      <t>ロ</t>
    </rPh>
    <rPh sb="14" eb="15">
      <t>ヘン</t>
    </rPh>
    <rPh sb="21" eb="22">
      <t>サラ</t>
    </rPh>
    <phoneticPr fontId="2"/>
  </si>
  <si>
    <t>病気  けが   死亡</t>
    <rPh sb="0" eb="2">
      <t>ビョウキ</t>
    </rPh>
    <rPh sb="9" eb="11">
      <t>シボウ</t>
    </rPh>
    <phoneticPr fontId="2"/>
  </si>
  <si>
    <t>経済的理由</t>
    <rPh sb="0" eb="3">
      <t>ケイザイテキ</t>
    </rPh>
    <rPh sb="3" eb="5">
      <t>リユウ</t>
    </rPh>
    <phoneticPr fontId="2"/>
  </si>
  <si>
    <t>その他理由</t>
    <rPh sb="2" eb="3">
      <t>タ</t>
    </rPh>
    <rPh sb="3" eb="5">
      <t>リユウ</t>
    </rPh>
    <phoneticPr fontId="2"/>
  </si>
  <si>
    <t xml:space="preserve">合　計    </t>
    <rPh sb="0" eb="1">
      <t>ゴウ</t>
    </rPh>
    <rPh sb="2" eb="3">
      <t>ケイ</t>
    </rPh>
    <phoneticPr fontId="2"/>
  </si>
  <si>
    <t>再入学者数</t>
    <rPh sb="0" eb="3">
      <t>サイニュウガク</t>
    </rPh>
    <rPh sb="3" eb="4">
      <t>シャ</t>
    </rPh>
    <rPh sb="4" eb="5">
      <t>スウ</t>
    </rPh>
    <phoneticPr fontId="2"/>
  </si>
  <si>
    <t>就職を
希望</t>
    <rPh sb="0" eb="2">
      <t>シュウショク</t>
    </rPh>
    <rPh sb="4" eb="6">
      <t>キボウ</t>
    </rPh>
    <phoneticPr fontId="2"/>
  </si>
  <si>
    <t>１年</t>
    <rPh sb="1" eb="2">
      <t>ネン</t>
    </rPh>
    <phoneticPr fontId="2"/>
  </si>
  <si>
    <t>男</t>
    <rPh sb="0" eb="1">
      <t>オトコ</t>
    </rPh>
    <phoneticPr fontId="2"/>
  </si>
  <si>
    <t>女</t>
    <rPh sb="0" eb="1">
      <t>オンナ</t>
    </rPh>
    <phoneticPr fontId="2"/>
  </si>
  <si>
    <t>２年</t>
    <rPh sb="1" eb="2">
      <t>ネン</t>
    </rPh>
    <phoneticPr fontId="2"/>
  </si>
  <si>
    <t>３年</t>
    <rPh sb="1" eb="2">
      <t>ネン</t>
    </rPh>
    <phoneticPr fontId="2"/>
  </si>
  <si>
    <t>４年</t>
    <rPh sb="1" eb="2">
      <t>ネン</t>
    </rPh>
    <phoneticPr fontId="2"/>
  </si>
  <si>
    <t xml:space="preserve">   （注）  1.  2学科以上ある場合は、合計表を作成すること。</t>
    <rPh sb="4" eb="5">
      <t>チュウ</t>
    </rPh>
    <rPh sb="13" eb="15">
      <t>ガッカ</t>
    </rPh>
    <rPh sb="15" eb="17">
      <t>イジョウ</t>
    </rPh>
    <rPh sb="19" eb="21">
      <t>バアイ</t>
    </rPh>
    <rPh sb="23" eb="25">
      <t>ゴウケイ</t>
    </rPh>
    <rPh sb="25" eb="26">
      <t>ヒョウ</t>
    </rPh>
    <rPh sb="27" eb="29">
      <t>サクセイ</t>
    </rPh>
    <phoneticPr fontId="2"/>
  </si>
  <si>
    <t>学校名　　○ ○ ○ ○ 高等学校</t>
    <rPh sb="0" eb="2">
      <t>ガッコウ</t>
    </rPh>
    <rPh sb="2" eb="3">
      <t>メイ</t>
    </rPh>
    <rPh sb="13" eb="15">
      <t>コウトウ</t>
    </rPh>
    <rPh sb="15" eb="17">
      <t>ガッコウ</t>
    </rPh>
    <phoneticPr fontId="2"/>
  </si>
  <si>
    <t>進                       路                       別</t>
    <rPh sb="0" eb="1">
      <t>ススム</t>
    </rPh>
    <rPh sb="24" eb="25">
      <t>ロ</t>
    </rPh>
    <rPh sb="48" eb="49">
      <t>ベツ</t>
    </rPh>
    <phoneticPr fontId="2"/>
  </si>
  <si>
    <t>区                        分</t>
    <rPh sb="0" eb="1">
      <t>ク</t>
    </rPh>
    <rPh sb="25" eb="26">
      <t>ブン</t>
    </rPh>
    <phoneticPr fontId="2"/>
  </si>
  <si>
    <t>第1学年</t>
    <rPh sb="0" eb="1">
      <t>ダイ</t>
    </rPh>
    <rPh sb="2" eb="4">
      <t>ガクネン</t>
    </rPh>
    <phoneticPr fontId="2"/>
  </si>
  <si>
    <t>第2学年</t>
    <rPh sb="0" eb="1">
      <t>ダイ</t>
    </rPh>
    <rPh sb="2" eb="4">
      <t>ガクネン</t>
    </rPh>
    <phoneticPr fontId="2"/>
  </si>
  <si>
    <t>第3学年</t>
    <rPh sb="0" eb="1">
      <t>ダイ</t>
    </rPh>
    <rPh sb="2" eb="4">
      <t>ガクネン</t>
    </rPh>
    <phoneticPr fontId="2"/>
  </si>
  <si>
    <t>摘    要</t>
    <rPh sb="0" eb="1">
      <t>テキ</t>
    </rPh>
    <rPh sb="5" eb="6">
      <t>ヨウ</t>
    </rPh>
    <phoneticPr fontId="2"/>
  </si>
  <si>
    <t>進学者             （就職進学者を含む）</t>
    <rPh sb="0" eb="2">
      <t>シンガク</t>
    </rPh>
    <rPh sb="2" eb="3">
      <t>シャ</t>
    </rPh>
    <rPh sb="17" eb="19">
      <t>シュウショク</t>
    </rPh>
    <rPh sb="19" eb="21">
      <t>シンガク</t>
    </rPh>
    <rPh sb="21" eb="22">
      <t>シャ</t>
    </rPh>
    <rPh sb="23" eb="24">
      <t>フク</t>
    </rPh>
    <phoneticPr fontId="2"/>
  </si>
  <si>
    <t>大学    （学部）</t>
    <rPh sb="0" eb="2">
      <t>ダイガク</t>
    </rPh>
    <rPh sb="7" eb="9">
      <t>ガクブ</t>
    </rPh>
    <phoneticPr fontId="2"/>
  </si>
  <si>
    <t>道  内</t>
    <rPh sb="0" eb="1">
      <t>ミチ</t>
    </rPh>
    <rPh sb="3" eb="4">
      <t>ナイ</t>
    </rPh>
    <phoneticPr fontId="2"/>
  </si>
  <si>
    <t>道外</t>
    <rPh sb="0" eb="1">
      <t>ドウ</t>
    </rPh>
    <rPh sb="1" eb="2">
      <t>ガイ</t>
    </rPh>
    <phoneticPr fontId="2"/>
  </si>
  <si>
    <t>Ｂの滞納理由別内訳</t>
    <rPh sb="2" eb="4">
      <t>タイノウ</t>
    </rPh>
    <rPh sb="4" eb="6">
      <t>リユウ</t>
    </rPh>
    <rPh sb="6" eb="7">
      <t>ベツ</t>
    </rPh>
    <rPh sb="7" eb="9">
      <t>ウチワケ</t>
    </rPh>
    <phoneticPr fontId="2"/>
  </si>
  <si>
    <t>短大     （本科）</t>
    <rPh sb="0" eb="2">
      <t>タンダイ</t>
    </rPh>
    <rPh sb="8" eb="10">
      <t>ホンカ</t>
    </rPh>
    <phoneticPr fontId="2"/>
  </si>
  <si>
    <t>怠納</t>
    <rPh sb="0" eb="1">
      <t>ナマ</t>
    </rPh>
    <rPh sb="1" eb="2">
      <t>ノウ</t>
    </rPh>
    <phoneticPr fontId="2"/>
  </si>
  <si>
    <t>その他（含不明）</t>
    <rPh sb="2" eb="3">
      <t>タ</t>
    </rPh>
    <rPh sb="4" eb="5">
      <t>フク</t>
    </rPh>
    <rPh sb="5" eb="7">
      <t>フメイ</t>
    </rPh>
    <phoneticPr fontId="2"/>
  </si>
  <si>
    <t>滞納による退学処分者</t>
    <rPh sb="0" eb="2">
      <t>タイノウ</t>
    </rPh>
    <rPh sb="5" eb="7">
      <t>タイガク</t>
    </rPh>
    <rPh sb="7" eb="9">
      <t>ショブン</t>
    </rPh>
    <rPh sb="9" eb="10">
      <t>シャ</t>
    </rPh>
    <phoneticPr fontId="2"/>
  </si>
  <si>
    <t>高等技術専門学院等</t>
    <rPh sb="0" eb="2">
      <t>コウトウ</t>
    </rPh>
    <rPh sb="2" eb="4">
      <t>ギジュツ</t>
    </rPh>
    <rPh sb="4" eb="6">
      <t>センモン</t>
    </rPh>
    <rPh sb="6" eb="8">
      <t>ガクイン</t>
    </rPh>
    <rPh sb="8" eb="9">
      <t>トウ</t>
    </rPh>
    <phoneticPr fontId="2"/>
  </si>
  <si>
    <t>滞納による自主退学者</t>
    <rPh sb="0" eb="2">
      <t>タイノウ</t>
    </rPh>
    <rPh sb="5" eb="7">
      <t>ジシュ</t>
    </rPh>
    <rPh sb="7" eb="9">
      <t>タイガク</t>
    </rPh>
    <rPh sb="9" eb="10">
      <t>シャ</t>
    </rPh>
    <phoneticPr fontId="2"/>
  </si>
  <si>
    <t>大学・短大の別科及び高校の専攻科</t>
    <rPh sb="0" eb="2">
      <t>ダイガク</t>
    </rPh>
    <rPh sb="3" eb="5">
      <t>タンダイ</t>
    </rPh>
    <rPh sb="6" eb="7">
      <t>ベツ</t>
    </rPh>
    <rPh sb="7" eb="8">
      <t>カ</t>
    </rPh>
    <rPh sb="8" eb="9">
      <t>オヨ</t>
    </rPh>
    <rPh sb="10" eb="12">
      <t>コウコウ</t>
    </rPh>
    <rPh sb="13" eb="15">
      <t>センコウ</t>
    </rPh>
    <rPh sb="15" eb="16">
      <t>カ</t>
    </rPh>
    <phoneticPr fontId="2"/>
  </si>
  <si>
    <t>長期滞納者率 Ｂ/Ａ×100 (％)</t>
    <rPh sb="0" eb="2">
      <t>チョウキ</t>
    </rPh>
    <rPh sb="2" eb="4">
      <t>タイノウ</t>
    </rPh>
    <rPh sb="4" eb="5">
      <t>シャ</t>
    </rPh>
    <rPh sb="5" eb="6">
      <t>リツ</t>
    </rPh>
    <phoneticPr fontId="2"/>
  </si>
  <si>
    <t>１． 滞納による退学処分者及び自主退学者は滞納期間が３ヶ月未満の者も含めること。</t>
    <rPh sb="3" eb="5">
      <t>タイノウ</t>
    </rPh>
    <rPh sb="8" eb="10">
      <t>タイガク</t>
    </rPh>
    <rPh sb="10" eb="13">
      <t>ショブンシャ</t>
    </rPh>
    <rPh sb="13" eb="14">
      <t>オヨ</t>
    </rPh>
    <rPh sb="15" eb="17">
      <t>ジシュ</t>
    </rPh>
    <rPh sb="17" eb="19">
      <t>タイガク</t>
    </rPh>
    <rPh sb="19" eb="20">
      <t>シャ</t>
    </rPh>
    <rPh sb="21" eb="23">
      <t>タイノウ</t>
    </rPh>
    <rPh sb="23" eb="25">
      <t>キカン</t>
    </rPh>
    <rPh sb="28" eb="29">
      <t>ゲツ</t>
    </rPh>
    <rPh sb="29" eb="31">
      <t>ミマン</t>
    </rPh>
    <rPh sb="32" eb="33">
      <t>モノ</t>
    </rPh>
    <rPh sb="34" eb="35">
      <t>フク</t>
    </rPh>
    <phoneticPr fontId="2"/>
  </si>
  <si>
    <t>２． Ｂ欄については、同一生徒について年度中２回以上滞納していても１人と数えること。</t>
    <rPh sb="4" eb="5">
      <t>ラン</t>
    </rPh>
    <rPh sb="11" eb="13">
      <t>ドウイツ</t>
    </rPh>
    <rPh sb="13" eb="15">
      <t>セイト</t>
    </rPh>
    <rPh sb="19" eb="21">
      <t>ネンド</t>
    </rPh>
    <rPh sb="21" eb="22">
      <t>チュウ</t>
    </rPh>
    <rPh sb="23" eb="24">
      <t>カイ</t>
    </rPh>
    <rPh sb="24" eb="26">
      <t>イジョウ</t>
    </rPh>
    <rPh sb="26" eb="28">
      <t>タイノウ</t>
    </rPh>
    <rPh sb="34" eb="35">
      <t>ヒト</t>
    </rPh>
    <rPh sb="36" eb="37">
      <t>カゾ</t>
    </rPh>
    <phoneticPr fontId="2"/>
  </si>
  <si>
    <t>教育訓練機関等入学者          （就職進学者を含む）</t>
    <rPh sb="0" eb="2">
      <t>キョウイク</t>
    </rPh>
    <rPh sb="2" eb="4">
      <t>クンレン</t>
    </rPh>
    <rPh sb="4" eb="6">
      <t>キカン</t>
    </rPh>
    <rPh sb="6" eb="7">
      <t>トウ</t>
    </rPh>
    <rPh sb="7" eb="10">
      <t>ニュウガクシャ</t>
    </rPh>
    <rPh sb="21" eb="23">
      <t>シュウショク</t>
    </rPh>
    <rPh sb="23" eb="25">
      <t>シンガク</t>
    </rPh>
    <rPh sb="25" eb="26">
      <t>シャ</t>
    </rPh>
    <rPh sb="27" eb="28">
      <t>フク</t>
    </rPh>
    <phoneticPr fontId="2"/>
  </si>
  <si>
    <t>専    修     学     校</t>
    <rPh sb="0" eb="1">
      <t>アツム</t>
    </rPh>
    <rPh sb="5" eb="6">
      <t>オサム</t>
    </rPh>
    <rPh sb="11" eb="12">
      <t>ガク</t>
    </rPh>
    <rPh sb="17" eb="18">
      <t>コウ</t>
    </rPh>
    <phoneticPr fontId="2"/>
  </si>
  <si>
    <t>専門課程</t>
    <rPh sb="0" eb="2">
      <t>センモン</t>
    </rPh>
    <rPh sb="2" eb="4">
      <t>カテイ</t>
    </rPh>
    <phoneticPr fontId="2"/>
  </si>
  <si>
    <t>３． 長期滞納者率は、コンマ以下第2位を四捨五入して第１位まで記載すること。（例  ５．８７ → ５．９％）</t>
    <rPh sb="3" eb="5">
      <t>チョウキ</t>
    </rPh>
    <rPh sb="5" eb="8">
      <t>タイノウシャ</t>
    </rPh>
    <rPh sb="8" eb="9">
      <t>リツ</t>
    </rPh>
    <rPh sb="14" eb="16">
      <t>イカ</t>
    </rPh>
    <rPh sb="16" eb="17">
      <t>ダイ</t>
    </rPh>
    <rPh sb="18" eb="19">
      <t>イ</t>
    </rPh>
    <rPh sb="20" eb="24">
      <t>シシャゴニュウ</t>
    </rPh>
    <rPh sb="26" eb="27">
      <t>ダイ</t>
    </rPh>
    <rPh sb="28" eb="29">
      <t>イ</t>
    </rPh>
    <rPh sb="31" eb="33">
      <t>キサイ</t>
    </rPh>
    <rPh sb="39" eb="40">
      <t>レイ</t>
    </rPh>
    <phoneticPr fontId="2"/>
  </si>
  <si>
    <t>その他の課程</t>
    <rPh sb="2" eb="3">
      <t>タ</t>
    </rPh>
    <rPh sb="4" eb="6">
      <t>カテイ</t>
    </rPh>
    <phoneticPr fontId="2"/>
  </si>
  <si>
    <t>各種学校</t>
    <rPh sb="0" eb="1">
      <t>オノオノ</t>
    </rPh>
    <rPh sb="1" eb="2">
      <t>タネ</t>
    </rPh>
    <rPh sb="2" eb="4">
      <t>ガッコウ</t>
    </rPh>
    <phoneticPr fontId="2"/>
  </si>
  <si>
    <t>（大学・短大進学者状況）</t>
    <rPh sb="1" eb="3">
      <t>ダイガク</t>
    </rPh>
    <rPh sb="4" eb="6">
      <t>タンダイ</t>
    </rPh>
    <rPh sb="6" eb="8">
      <t>シンガク</t>
    </rPh>
    <rPh sb="8" eb="9">
      <t>シャ</t>
    </rPh>
    <rPh sb="9" eb="11">
      <t>ジョウキョウ</t>
    </rPh>
    <phoneticPr fontId="2"/>
  </si>
  <si>
    <t>就職者</t>
    <rPh sb="0" eb="2">
      <t>シュウショク</t>
    </rPh>
    <rPh sb="2" eb="3">
      <t>シャ</t>
    </rPh>
    <phoneticPr fontId="2"/>
  </si>
  <si>
    <t>道内</t>
    <rPh sb="0" eb="2">
      <t>ドウナイ</t>
    </rPh>
    <phoneticPr fontId="2"/>
  </si>
  <si>
    <t>道　　　　　　　　内</t>
    <rPh sb="0" eb="1">
      <t>ミチ</t>
    </rPh>
    <rPh sb="9" eb="10">
      <t>ナイ</t>
    </rPh>
    <phoneticPr fontId="2"/>
  </si>
  <si>
    <t>道              外</t>
    <rPh sb="0" eb="1">
      <t>ドウ</t>
    </rPh>
    <rPh sb="15" eb="16">
      <t>ガイ</t>
    </rPh>
    <phoneticPr fontId="2"/>
  </si>
  <si>
    <t>大     学    （学部）</t>
    <rPh sb="0" eb="1">
      <t>ダイ</t>
    </rPh>
    <rPh sb="6" eb="7">
      <t>ガク</t>
    </rPh>
    <rPh sb="12" eb="14">
      <t>ガクブ</t>
    </rPh>
    <phoneticPr fontId="2"/>
  </si>
  <si>
    <t>国立</t>
    <rPh sb="0" eb="2">
      <t>コクリツ</t>
    </rPh>
    <phoneticPr fontId="2"/>
  </si>
  <si>
    <t>（上記Ａ及びＢを除く）</t>
    <rPh sb="1" eb="3">
      <t>ジョウキ</t>
    </rPh>
    <rPh sb="4" eb="5">
      <t>オヨ</t>
    </rPh>
    <rPh sb="8" eb="9">
      <t>ノゾ</t>
    </rPh>
    <phoneticPr fontId="2"/>
  </si>
  <si>
    <t>公立</t>
    <rPh sb="0" eb="2">
      <t>コウリツ</t>
    </rPh>
    <phoneticPr fontId="2"/>
  </si>
  <si>
    <t>私立</t>
    <rPh sb="0" eb="2">
      <t>シリツ</t>
    </rPh>
    <phoneticPr fontId="2"/>
  </si>
  <si>
    <t>無業者</t>
    <rPh sb="0" eb="1">
      <t>ム</t>
    </rPh>
    <rPh sb="1" eb="2">
      <t>ギョウ</t>
    </rPh>
    <rPh sb="2" eb="3">
      <t>シャ</t>
    </rPh>
    <phoneticPr fontId="2"/>
  </si>
  <si>
    <t>死亡・不詳</t>
    <rPh sb="0" eb="2">
      <t>シボウ</t>
    </rPh>
    <rPh sb="3" eb="5">
      <t>フショウ</t>
    </rPh>
    <phoneticPr fontId="2"/>
  </si>
  <si>
    <t>短    大     （本科）</t>
    <rPh sb="0" eb="1">
      <t>タン</t>
    </rPh>
    <rPh sb="5" eb="6">
      <t>ダイ</t>
    </rPh>
    <rPh sb="12" eb="14">
      <t>ホンカ</t>
    </rPh>
    <phoneticPr fontId="2"/>
  </si>
  <si>
    <t>計（卒業者総数）</t>
    <rPh sb="0" eb="1">
      <t>ケイ</t>
    </rPh>
    <rPh sb="2" eb="4">
      <t>ソツギョウ</t>
    </rPh>
    <rPh sb="4" eb="5">
      <t>シャ</t>
    </rPh>
    <rPh sb="5" eb="7">
      <t>ソウスウ</t>
    </rPh>
    <phoneticPr fontId="2"/>
  </si>
  <si>
    <t>大学・短大の別科及び高校専攻科</t>
    <rPh sb="0" eb="2">
      <t>ダイガク</t>
    </rPh>
    <rPh sb="3" eb="4">
      <t>タン</t>
    </rPh>
    <rPh sb="4" eb="5">
      <t>ダイ</t>
    </rPh>
    <rPh sb="6" eb="8">
      <t>ベッカ</t>
    </rPh>
    <rPh sb="8" eb="9">
      <t>オヨ</t>
    </rPh>
    <rPh sb="10" eb="12">
      <t>コウコウ</t>
    </rPh>
    <rPh sb="12" eb="14">
      <t>センコウ</t>
    </rPh>
    <rPh sb="14" eb="15">
      <t>カ</t>
    </rPh>
    <phoneticPr fontId="2"/>
  </si>
  <si>
    <t>７． 学  級  編  成  の  状  況</t>
    <rPh sb="3" eb="4">
      <t>ガク</t>
    </rPh>
    <rPh sb="6" eb="7">
      <t>キュウ</t>
    </rPh>
    <rPh sb="9" eb="10">
      <t>ヘン</t>
    </rPh>
    <rPh sb="12" eb="13">
      <t>シゲル</t>
    </rPh>
    <rPh sb="18" eb="19">
      <t>ジョウ</t>
    </rPh>
    <rPh sb="21" eb="22">
      <t>キョウ</t>
    </rPh>
    <phoneticPr fontId="2"/>
  </si>
  <si>
    <t>(名）</t>
    <rPh sb="1" eb="2">
      <t>メイ</t>
    </rPh>
    <phoneticPr fontId="2"/>
  </si>
  <si>
    <t>大    学    科</t>
    <rPh sb="0" eb="1">
      <t>ダイ</t>
    </rPh>
    <rPh sb="5" eb="6">
      <t>ガク</t>
    </rPh>
    <rPh sb="10" eb="11">
      <t>カ</t>
    </rPh>
    <phoneticPr fontId="2"/>
  </si>
  <si>
    <t>小    学    科</t>
    <rPh sb="0" eb="1">
      <t>ショウ</t>
    </rPh>
    <rPh sb="5" eb="6">
      <t>ガク</t>
    </rPh>
    <rPh sb="10" eb="11">
      <t>カ</t>
    </rPh>
    <phoneticPr fontId="2"/>
  </si>
  <si>
    <t>第　　１　　学　　年</t>
    <rPh sb="0" eb="1">
      <t>ダイ</t>
    </rPh>
    <rPh sb="6" eb="7">
      <t>ガク</t>
    </rPh>
    <rPh sb="9" eb="10">
      <t>トシ</t>
    </rPh>
    <phoneticPr fontId="2"/>
  </si>
  <si>
    <t>第　　２　　学　　年</t>
    <rPh sb="0" eb="1">
      <t>ダイ</t>
    </rPh>
    <rPh sb="6" eb="7">
      <t>ガク</t>
    </rPh>
    <rPh sb="9" eb="10">
      <t>ネン</t>
    </rPh>
    <phoneticPr fontId="2"/>
  </si>
  <si>
    <t>第    ３    学    年</t>
    <rPh sb="0" eb="1">
      <t>ダイ</t>
    </rPh>
    <rPh sb="10" eb="11">
      <t>ガク</t>
    </rPh>
    <rPh sb="15" eb="16">
      <t>トシ</t>
    </rPh>
    <phoneticPr fontId="2"/>
  </si>
  <si>
    <t>最  少  数</t>
    <rPh sb="0" eb="1">
      <t>サイ</t>
    </rPh>
    <rPh sb="3" eb="4">
      <t>ショウ</t>
    </rPh>
    <rPh sb="6" eb="7">
      <t>カズ</t>
    </rPh>
    <phoneticPr fontId="2"/>
  </si>
  <si>
    <t>平　　　均</t>
    <rPh sb="0" eb="1">
      <t>ヒラ</t>
    </rPh>
    <rPh sb="4" eb="5">
      <t>タモツ</t>
    </rPh>
    <phoneticPr fontId="2"/>
  </si>
  <si>
    <t>最  多  数</t>
    <rPh sb="0" eb="1">
      <t>サイ</t>
    </rPh>
    <rPh sb="3" eb="4">
      <t>タ</t>
    </rPh>
    <rPh sb="6" eb="7">
      <t>スウ</t>
    </rPh>
    <phoneticPr fontId="2"/>
  </si>
  <si>
    <t>最　少　数</t>
    <rPh sb="0" eb="1">
      <t>サイ</t>
    </rPh>
    <rPh sb="2" eb="3">
      <t>ショウ</t>
    </rPh>
    <rPh sb="4" eb="5">
      <t>スウ</t>
    </rPh>
    <phoneticPr fontId="2"/>
  </si>
  <si>
    <t>　普　　通　　科</t>
    <rPh sb="1" eb="2">
      <t>ススム</t>
    </rPh>
    <rPh sb="4" eb="5">
      <t>ツウ</t>
    </rPh>
    <rPh sb="7" eb="8">
      <t>カ</t>
    </rPh>
    <phoneticPr fontId="2"/>
  </si>
  <si>
    <t>合                    計</t>
    <rPh sb="0" eb="1">
      <t>ゴウ</t>
    </rPh>
    <rPh sb="21" eb="22">
      <t>ケイ</t>
    </rPh>
    <phoneticPr fontId="2"/>
  </si>
  <si>
    <t>（学級）</t>
    <rPh sb="1" eb="3">
      <t>ガッキュウ</t>
    </rPh>
    <phoneticPr fontId="2"/>
  </si>
  <si>
    <t>40人以下</t>
    <rPh sb="2" eb="3">
      <t>ニン</t>
    </rPh>
    <rPh sb="3" eb="5">
      <t>イカ</t>
    </rPh>
    <phoneticPr fontId="2"/>
  </si>
  <si>
    <t>41人　～　45人</t>
    <rPh sb="2" eb="3">
      <t>ニン</t>
    </rPh>
    <rPh sb="8" eb="9">
      <t>ニン</t>
    </rPh>
    <phoneticPr fontId="2"/>
  </si>
  <si>
    <t>46人　～　50人</t>
    <rPh sb="2" eb="3">
      <t>ニン</t>
    </rPh>
    <rPh sb="8" eb="9">
      <t>ニン</t>
    </rPh>
    <phoneticPr fontId="2"/>
  </si>
  <si>
    <t>51人以上</t>
    <rPh sb="2" eb="3">
      <t>ニン</t>
    </rPh>
    <rPh sb="3" eb="5">
      <t>イジョウ</t>
    </rPh>
    <phoneticPr fontId="2"/>
  </si>
  <si>
    <t>学校名      ○ ○ ○ ○ 高等学校</t>
    <rPh sb="0" eb="2">
      <t>ガッコウ</t>
    </rPh>
    <rPh sb="2" eb="3">
      <t>メイ</t>
    </rPh>
    <rPh sb="17" eb="19">
      <t>コウトウ</t>
    </rPh>
    <rPh sb="19" eb="21">
      <t>ガッコウ</t>
    </rPh>
    <phoneticPr fontId="2"/>
  </si>
  <si>
    <t>（3） 高等学校における学科内コースについて</t>
    <rPh sb="4" eb="6">
      <t>コウトウ</t>
    </rPh>
    <rPh sb="6" eb="8">
      <t>ガッコウ</t>
    </rPh>
    <rPh sb="12" eb="14">
      <t>ガッカ</t>
    </rPh>
    <rPh sb="14" eb="15">
      <t>ナイ</t>
    </rPh>
    <phoneticPr fontId="2"/>
  </si>
  <si>
    <t>学   科   名</t>
    <rPh sb="0" eb="1">
      <t>ガク</t>
    </rPh>
    <rPh sb="4" eb="5">
      <t>カ</t>
    </rPh>
    <rPh sb="8" eb="9">
      <t>メイ</t>
    </rPh>
    <phoneticPr fontId="2"/>
  </si>
  <si>
    <t>開  設  年  度</t>
    <rPh sb="0" eb="1">
      <t>カイ</t>
    </rPh>
    <rPh sb="3" eb="4">
      <t>セツ</t>
    </rPh>
    <rPh sb="6" eb="7">
      <t>トシ</t>
    </rPh>
    <rPh sb="9" eb="10">
      <t>ド</t>
    </rPh>
    <phoneticPr fontId="2"/>
  </si>
  <si>
    <t>男   女   別</t>
    <rPh sb="0" eb="1">
      <t>オトコ</t>
    </rPh>
    <rPh sb="4" eb="5">
      <t>オンナ</t>
    </rPh>
    <rPh sb="8" eb="9">
      <t>ベツ</t>
    </rPh>
    <phoneticPr fontId="2"/>
  </si>
  <si>
    <t>学   級   数</t>
    <rPh sb="0" eb="1">
      <t>ガク</t>
    </rPh>
    <rPh sb="4" eb="5">
      <t>キュウ</t>
    </rPh>
    <rPh sb="8" eb="9">
      <t>スウ</t>
    </rPh>
    <phoneticPr fontId="2"/>
  </si>
  <si>
    <t>生          徒          数</t>
    <rPh sb="0" eb="1">
      <t>ショウ</t>
    </rPh>
    <rPh sb="11" eb="12">
      <t>ト</t>
    </rPh>
    <rPh sb="22" eb="23">
      <t>スウ</t>
    </rPh>
    <phoneticPr fontId="2"/>
  </si>
  <si>
    <t>内                                    容</t>
    <rPh sb="0" eb="1">
      <t>ウチ</t>
    </rPh>
    <rPh sb="37" eb="38">
      <t>カタチ</t>
    </rPh>
    <phoneticPr fontId="2"/>
  </si>
  <si>
    <t>合        計</t>
    <rPh sb="0" eb="1">
      <t>ゴウ</t>
    </rPh>
    <rPh sb="9" eb="10">
      <t>ケイ</t>
    </rPh>
    <phoneticPr fontId="2"/>
  </si>
  <si>
    <t>普通科</t>
    <rPh sb="0" eb="2">
      <t>フツウ</t>
    </rPh>
    <rPh sb="2" eb="3">
      <t>カ</t>
    </rPh>
    <phoneticPr fontId="2"/>
  </si>
  <si>
    <t>一般コース</t>
    <rPh sb="0" eb="2">
      <t>イッパン</t>
    </rPh>
    <phoneticPr fontId="2"/>
  </si>
  <si>
    <t>平成１２年度</t>
    <rPh sb="0" eb="2">
      <t>ヘイセイ</t>
    </rPh>
    <rPh sb="4" eb="6">
      <t>ネンド</t>
    </rPh>
    <phoneticPr fontId="2"/>
  </si>
  <si>
    <t>進学コース</t>
    <rPh sb="0" eb="2">
      <t>シンガク</t>
    </rPh>
    <phoneticPr fontId="2"/>
  </si>
  <si>
    <t>英語コース</t>
    <rPh sb="0" eb="2">
      <t>エイゴ</t>
    </rPh>
    <phoneticPr fontId="2"/>
  </si>
  <si>
    <t>平成１４年度</t>
    <rPh sb="0" eb="2">
      <t>ヘイセイ</t>
    </rPh>
    <rPh sb="4" eb="6">
      <t>ネンド</t>
    </rPh>
    <phoneticPr fontId="2"/>
  </si>
  <si>
    <t>１． 学科内にてコース制をとり授業を行っている場合に記入して下さい。（コース制をとっていない場合は該当なしと記入してください。）</t>
    <rPh sb="3" eb="5">
      <t>ガッカ</t>
    </rPh>
    <rPh sb="5" eb="6">
      <t>ナイ</t>
    </rPh>
    <rPh sb="11" eb="12">
      <t>セイ</t>
    </rPh>
    <rPh sb="15" eb="17">
      <t>ジュギョウ</t>
    </rPh>
    <rPh sb="18" eb="19">
      <t>オコナ</t>
    </rPh>
    <rPh sb="23" eb="25">
      <t>バアイ</t>
    </rPh>
    <rPh sb="26" eb="28">
      <t>キニュウ</t>
    </rPh>
    <rPh sb="30" eb="31">
      <t>クダ</t>
    </rPh>
    <rPh sb="38" eb="39">
      <t>セイ</t>
    </rPh>
    <rPh sb="46" eb="48">
      <t>バアイ</t>
    </rPh>
    <rPh sb="49" eb="51">
      <t>ガイトウ</t>
    </rPh>
    <rPh sb="54" eb="56">
      <t>キニュウ</t>
    </rPh>
    <phoneticPr fontId="2"/>
  </si>
  <si>
    <t>２． 学級数は、コース内の学級数を記入してください。</t>
    <rPh sb="3" eb="5">
      <t>ガッキュウ</t>
    </rPh>
    <rPh sb="5" eb="6">
      <t>スウ</t>
    </rPh>
    <rPh sb="11" eb="12">
      <t>ナイ</t>
    </rPh>
    <rPh sb="13" eb="15">
      <t>ガッキュウ</t>
    </rPh>
    <rPh sb="15" eb="16">
      <t>スウ</t>
    </rPh>
    <rPh sb="17" eb="19">
      <t>キニュウ</t>
    </rPh>
    <phoneticPr fontId="2"/>
  </si>
  <si>
    <t>○</t>
    <phoneticPr fontId="2"/>
  </si>
  <si>
    <t>○</t>
    <phoneticPr fontId="2"/>
  </si>
  <si>
    <t>○</t>
    <phoneticPr fontId="2"/>
  </si>
  <si>
    <t>○</t>
    <phoneticPr fontId="2"/>
  </si>
  <si>
    <t>○</t>
    <phoneticPr fontId="2"/>
  </si>
  <si>
    <t>　</t>
    <phoneticPr fontId="2"/>
  </si>
  <si>
    <t>　</t>
    <phoneticPr fontId="2"/>
  </si>
  <si>
    <t xml:space="preserve"> </t>
    <phoneticPr fontId="2"/>
  </si>
  <si>
    <t>　</t>
    <phoneticPr fontId="2"/>
  </si>
  <si>
    <t xml:space="preserve"> </t>
    <phoneticPr fontId="2"/>
  </si>
  <si>
    <t>-</t>
    <phoneticPr fontId="2"/>
  </si>
  <si>
    <t>①</t>
    <phoneticPr fontId="2"/>
  </si>
  <si>
    <t>②</t>
    <phoneticPr fontId="2"/>
  </si>
  <si>
    <t>③</t>
    <phoneticPr fontId="2"/>
  </si>
  <si>
    <t>④</t>
    <phoneticPr fontId="2"/>
  </si>
  <si>
    <t>　</t>
    <phoneticPr fontId="2"/>
  </si>
  <si>
    <t>　</t>
    <phoneticPr fontId="2"/>
  </si>
  <si>
    <t>Ｎｏ</t>
    <phoneticPr fontId="2"/>
  </si>
  <si>
    <t>Ⅱ</t>
    <phoneticPr fontId="2"/>
  </si>
  <si>
    <t>Ⅲ</t>
    <phoneticPr fontId="2"/>
  </si>
  <si>
    <t>Ⅳ</t>
    <phoneticPr fontId="2"/>
  </si>
  <si>
    <t>Ⅴ</t>
    <phoneticPr fontId="2"/>
  </si>
  <si>
    <t>Ａ</t>
    <phoneticPr fontId="2"/>
  </si>
  <si>
    <t>Ｂ</t>
    <phoneticPr fontId="2"/>
  </si>
  <si>
    <t>Ｃ</t>
    <phoneticPr fontId="2"/>
  </si>
  <si>
    <t xml:space="preserve"> </t>
    <phoneticPr fontId="2"/>
  </si>
  <si>
    <t>Ｎｏ</t>
    <phoneticPr fontId="2"/>
  </si>
  <si>
    <t xml:space="preserve"> </t>
    <phoneticPr fontId="2"/>
  </si>
  <si>
    <t>No</t>
    <phoneticPr fontId="2"/>
  </si>
  <si>
    <t>..</t>
    <phoneticPr fontId="2"/>
  </si>
  <si>
    <t xml:space="preserve">  2 級 1号俸</t>
    <rPh sb="4" eb="5">
      <t>キュウ</t>
    </rPh>
    <rPh sb="7" eb="9">
      <t>ゴウホウ</t>
    </rPh>
    <phoneticPr fontId="2"/>
  </si>
  <si>
    <t xml:space="preserve">  2 級 4号俸</t>
    <rPh sb="4" eb="5">
      <t>キュウ</t>
    </rPh>
    <rPh sb="7" eb="9">
      <t>ゴウホウ</t>
    </rPh>
    <phoneticPr fontId="2"/>
  </si>
  <si>
    <t>金　　　　　　　　額</t>
    <rPh sb="0" eb="1">
      <t>キン</t>
    </rPh>
    <rPh sb="9" eb="10">
      <t>ガク</t>
    </rPh>
    <phoneticPr fontId="2"/>
  </si>
  <si>
    <t>4月～12月</t>
    <rPh sb="1" eb="2">
      <t>ツキ</t>
    </rPh>
    <rPh sb="5" eb="6">
      <t>ツキ</t>
    </rPh>
    <phoneticPr fontId="2"/>
  </si>
  <si>
    <t>毎月支給分計</t>
    <rPh sb="0" eb="2">
      <t>マイツキ</t>
    </rPh>
    <rPh sb="2" eb="4">
      <t>シキュウ</t>
    </rPh>
    <rPh sb="4" eb="5">
      <t>ブン</t>
    </rPh>
    <rPh sb="5" eb="6">
      <t>ケイ</t>
    </rPh>
    <phoneticPr fontId="2"/>
  </si>
  <si>
    <t>年額</t>
    <rPh sb="0" eb="2">
      <t>ネンガク</t>
    </rPh>
    <phoneticPr fontId="2"/>
  </si>
  <si>
    <t>期末・勤勉手当</t>
    <rPh sb="0" eb="2">
      <t>キマツ</t>
    </rPh>
    <rPh sb="3" eb="5">
      <t>キンベン</t>
    </rPh>
    <rPh sb="5" eb="7">
      <t>テア</t>
    </rPh>
    <phoneticPr fontId="2"/>
  </si>
  <si>
    <t>⑬</t>
    <phoneticPr fontId="2"/>
  </si>
  <si>
    <t>期末手当</t>
    <rPh sb="0" eb="2">
      <t>キマツ</t>
    </rPh>
    <rPh sb="2" eb="4">
      <t>テアテ</t>
    </rPh>
    <phoneticPr fontId="2"/>
  </si>
  <si>
    <t>勤勉手当</t>
    <rPh sb="0" eb="2">
      <t>キンベン</t>
    </rPh>
    <rPh sb="2" eb="4">
      <t>テア</t>
    </rPh>
    <phoneticPr fontId="2"/>
  </si>
  <si>
    <t xml:space="preserve"> 支給額（地域の区分及び世帯等の区分に応じた額）表</t>
    <rPh sb="1" eb="4">
      <t>シキュウガク</t>
    </rPh>
    <rPh sb="5" eb="7">
      <t>チイキ</t>
    </rPh>
    <rPh sb="8" eb="10">
      <t>クブン</t>
    </rPh>
    <rPh sb="10" eb="11">
      <t>オヨ</t>
    </rPh>
    <rPh sb="12" eb="14">
      <t>セタイ</t>
    </rPh>
    <rPh sb="14" eb="15">
      <t>トウ</t>
    </rPh>
    <rPh sb="16" eb="18">
      <t>クブン</t>
    </rPh>
    <rPh sb="19" eb="20">
      <t>オウ</t>
    </rPh>
    <rPh sb="22" eb="23">
      <t>ガク</t>
    </rPh>
    <rPh sb="24" eb="25">
      <t>ヒョウ</t>
    </rPh>
    <phoneticPr fontId="2"/>
  </si>
  <si>
    <t>所定福利費</t>
    <rPh sb="0" eb="2">
      <t>ショテイ</t>
    </rPh>
    <rPh sb="2" eb="4">
      <t>フクリ</t>
    </rPh>
    <rPh sb="4" eb="5">
      <t>ヒ</t>
    </rPh>
    <phoneticPr fontId="2"/>
  </si>
  <si>
    <t>(単位：円）</t>
    <rPh sb="1" eb="3">
      <t>タンイ</t>
    </rPh>
    <rPh sb="4" eb="5">
      <t>エン</t>
    </rPh>
    <phoneticPr fontId="2"/>
  </si>
  <si>
    <t>　　自己所有</t>
    <rPh sb="2" eb="4">
      <t>ジコ</t>
    </rPh>
    <rPh sb="4" eb="6">
      <t>ショユウ</t>
    </rPh>
    <phoneticPr fontId="2"/>
  </si>
  <si>
    <t xml:space="preserve">学校名　　○ ○ ○ ○ 高等学校　　　　　　　　　　　 </t>
    <rPh sb="0" eb="2">
      <t>ガッコウ</t>
    </rPh>
    <rPh sb="2" eb="3">
      <t>メイ</t>
    </rPh>
    <rPh sb="13" eb="15">
      <t>コウトウ</t>
    </rPh>
    <rPh sb="15" eb="17">
      <t>ガッコウ</t>
    </rPh>
    <phoneticPr fontId="2"/>
  </si>
  <si>
    <t>＊　枠</t>
    <rPh sb="2" eb="3">
      <t>ワク</t>
    </rPh>
    <phoneticPr fontId="2"/>
  </si>
  <si>
    <t>　で示した箇所は、改正された項目</t>
    <rPh sb="2" eb="3">
      <t>シメ</t>
    </rPh>
    <rPh sb="5" eb="7">
      <t>カショ</t>
    </rPh>
    <rPh sb="9" eb="11">
      <t>カイセイ</t>
    </rPh>
    <rPh sb="14" eb="16">
      <t>コウモク</t>
    </rPh>
    <phoneticPr fontId="2"/>
  </si>
  <si>
    <t>給    与    区   分</t>
    <rPh sb="0" eb="1">
      <t>キュウ</t>
    </rPh>
    <rPh sb="5" eb="6">
      <t>アタエ</t>
    </rPh>
    <rPh sb="10" eb="11">
      <t>ク</t>
    </rPh>
    <rPh sb="14" eb="15">
      <t>ブン</t>
    </rPh>
    <phoneticPr fontId="2"/>
  </si>
  <si>
    <t>備　　　　　　　考</t>
    <rPh sb="0" eb="1">
      <t>ソナエ</t>
    </rPh>
    <rPh sb="8" eb="9">
      <t>コウ</t>
    </rPh>
    <phoneticPr fontId="2"/>
  </si>
  <si>
    <t>給料月額</t>
    <rPh sb="0" eb="2">
      <t>キュウリョウ</t>
    </rPh>
    <rPh sb="2" eb="4">
      <t>ゲツガク</t>
    </rPh>
    <phoneticPr fontId="2"/>
  </si>
  <si>
    <t>高校教育職給与表による。</t>
    <rPh sb="0" eb="2">
      <t>コウコウ</t>
    </rPh>
    <rPh sb="2" eb="4">
      <t>キョウイク</t>
    </rPh>
    <rPh sb="4" eb="5">
      <t>ショク</t>
    </rPh>
    <rPh sb="5" eb="7">
      <t>キュウヨ</t>
    </rPh>
    <rPh sb="7" eb="8">
      <t>ヒョウ</t>
    </rPh>
    <phoneticPr fontId="2"/>
  </si>
  <si>
    <t>教職調整額</t>
    <rPh sb="0" eb="2">
      <t>キョウショク</t>
    </rPh>
    <rPh sb="2" eb="4">
      <t>チョウセイ</t>
    </rPh>
    <rPh sb="4" eb="5">
      <t>ガク</t>
    </rPh>
    <phoneticPr fontId="2"/>
  </si>
  <si>
    <t>①A×４％＝支給額</t>
    <rPh sb="6" eb="9">
      <t>シキュウガク</t>
    </rPh>
    <phoneticPr fontId="2"/>
  </si>
  <si>
    <t>同　左</t>
    <rPh sb="0" eb="1">
      <t>オナ</t>
    </rPh>
    <rPh sb="2" eb="3">
      <t>ヒダリ</t>
    </rPh>
    <phoneticPr fontId="2"/>
  </si>
  <si>
    <t>ただし、札幌地区のみ</t>
    <rPh sb="4" eb="6">
      <t>サッポロ</t>
    </rPh>
    <rPh sb="6" eb="8">
      <t>チク</t>
    </rPh>
    <phoneticPr fontId="2"/>
  </si>
  <si>
    <t>扶養手当</t>
    <rPh sb="0" eb="2">
      <t>フヨウ</t>
    </rPh>
    <rPh sb="2" eb="4">
      <t>テアテ</t>
    </rPh>
    <phoneticPr fontId="2"/>
  </si>
  <si>
    <t>満16歳の年度の初めから満22歳の年度末までの子１人につき</t>
    <rPh sb="0" eb="1">
      <t>マン</t>
    </rPh>
    <rPh sb="3" eb="4">
      <t>サイ</t>
    </rPh>
    <rPh sb="5" eb="7">
      <t>ネンド</t>
    </rPh>
    <rPh sb="8" eb="9">
      <t>ハジ</t>
    </rPh>
    <rPh sb="12" eb="13">
      <t>マン</t>
    </rPh>
    <rPh sb="15" eb="16">
      <t>サイ</t>
    </rPh>
    <rPh sb="17" eb="19">
      <t>ネンド</t>
    </rPh>
    <rPh sb="19" eb="20">
      <t>マツ</t>
    </rPh>
    <rPh sb="23" eb="24">
      <t>コ</t>
    </rPh>
    <rPh sb="25" eb="26">
      <t>ニン</t>
    </rPh>
    <phoneticPr fontId="2"/>
  </si>
  <si>
    <t>所得限度額</t>
    <rPh sb="0" eb="2">
      <t>ショトク</t>
    </rPh>
    <rPh sb="2" eb="4">
      <t>ゲンド</t>
    </rPh>
    <rPh sb="4" eb="5">
      <t>ガク</t>
    </rPh>
    <phoneticPr fontId="2"/>
  </si>
  <si>
    <t>〃</t>
  </si>
  <si>
    <t>住宅手当</t>
    <rPh sb="0" eb="2">
      <t>ジュウタク</t>
    </rPh>
    <rPh sb="2" eb="4">
      <t>テアテ</t>
    </rPh>
    <phoneticPr fontId="2"/>
  </si>
  <si>
    <t>支給限度額</t>
    <rPh sb="0" eb="2">
      <t>シキュウ</t>
    </rPh>
    <rPh sb="2" eb="4">
      <t>ゲンド</t>
    </rPh>
    <rPh sb="4" eb="5">
      <t>ガク</t>
    </rPh>
    <phoneticPr fontId="2"/>
  </si>
  <si>
    <t>借家・間借の場合</t>
    <rPh sb="0" eb="2">
      <t>シャクヤ</t>
    </rPh>
    <rPh sb="3" eb="5">
      <t>マガリ</t>
    </rPh>
    <rPh sb="6" eb="8">
      <t>バアイ</t>
    </rPh>
    <phoneticPr fontId="2"/>
  </si>
  <si>
    <t>＜月額23,000円以下の家賃の場合＞</t>
    <rPh sb="1" eb="3">
      <t>ゲツガク</t>
    </rPh>
    <rPh sb="9" eb="10">
      <t>エン</t>
    </rPh>
    <rPh sb="10" eb="12">
      <t>イカ</t>
    </rPh>
    <rPh sb="13" eb="15">
      <t>ヤチン</t>
    </rPh>
    <rPh sb="16" eb="18">
      <t>バアイ</t>
    </rPh>
    <phoneticPr fontId="2"/>
  </si>
  <si>
    <t>　　　家賃の月額-12,000円＝支給額</t>
    <rPh sb="3" eb="5">
      <t>ヤチン</t>
    </rPh>
    <rPh sb="6" eb="8">
      <t>ゲツガク</t>
    </rPh>
    <rPh sb="15" eb="16">
      <t>エン</t>
    </rPh>
    <rPh sb="17" eb="20">
      <t>シキュウガク</t>
    </rPh>
    <phoneticPr fontId="2"/>
  </si>
  <si>
    <t>＜月額23,000円を超える家賃の場合＞</t>
    <rPh sb="1" eb="3">
      <t>ゲツガク</t>
    </rPh>
    <rPh sb="9" eb="10">
      <t>エン</t>
    </rPh>
    <rPh sb="11" eb="12">
      <t>コ</t>
    </rPh>
    <rPh sb="14" eb="16">
      <t>ヤチン</t>
    </rPh>
    <rPh sb="17" eb="19">
      <t>バアイ</t>
    </rPh>
    <phoneticPr fontId="2"/>
  </si>
  <si>
    <t>　　　（家賃の月額-23,000円）／２＋11,000円＝支給額</t>
    <rPh sb="4" eb="6">
      <t>ヤチン</t>
    </rPh>
    <rPh sb="7" eb="9">
      <t>ゲツガク</t>
    </rPh>
    <rPh sb="16" eb="17">
      <t>エン</t>
    </rPh>
    <rPh sb="27" eb="28">
      <t>エン</t>
    </rPh>
    <rPh sb="29" eb="32">
      <t>シキュウガク</t>
    </rPh>
    <phoneticPr fontId="2"/>
  </si>
  <si>
    <t>　　　　　　　　　　　　　16,000円限度</t>
    <rPh sb="19" eb="20">
      <t>エン</t>
    </rPh>
    <rPh sb="20" eb="22">
      <t>ゲンド</t>
    </rPh>
    <phoneticPr fontId="2"/>
  </si>
  <si>
    <t>支払額に食費等が含まれている場合</t>
    <rPh sb="0" eb="2">
      <t>シハライ</t>
    </rPh>
    <rPh sb="2" eb="3">
      <t>ガク</t>
    </rPh>
    <rPh sb="4" eb="6">
      <t>ショクヒ</t>
    </rPh>
    <rPh sb="6" eb="7">
      <t>トウ</t>
    </rPh>
    <rPh sb="8" eb="9">
      <t>フク</t>
    </rPh>
    <rPh sb="14" eb="16">
      <t>バアイ</t>
    </rPh>
    <phoneticPr fontId="2"/>
  </si>
  <si>
    <t>　　　家賃の額＝支払額×４０／１００</t>
    <rPh sb="3" eb="5">
      <t>ヤチン</t>
    </rPh>
    <rPh sb="6" eb="7">
      <t>ガク</t>
    </rPh>
    <rPh sb="8" eb="10">
      <t>シハライ</t>
    </rPh>
    <rPh sb="10" eb="11">
      <t>ガク</t>
    </rPh>
    <phoneticPr fontId="2"/>
  </si>
  <si>
    <t>支払額に光熱水費が含まれている場合</t>
    <rPh sb="0" eb="2">
      <t>シハライ</t>
    </rPh>
    <rPh sb="2" eb="3">
      <t>ガク</t>
    </rPh>
    <rPh sb="4" eb="6">
      <t>コウネツ</t>
    </rPh>
    <rPh sb="6" eb="7">
      <t>ミズ</t>
    </rPh>
    <rPh sb="7" eb="8">
      <t>ヒ</t>
    </rPh>
    <rPh sb="9" eb="10">
      <t>フク</t>
    </rPh>
    <rPh sb="15" eb="17">
      <t>バアイ</t>
    </rPh>
    <phoneticPr fontId="2"/>
  </si>
  <si>
    <t>　　　家賃の額＝支払額×９０／１００</t>
    <rPh sb="3" eb="5">
      <t>ヤチン</t>
    </rPh>
    <rPh sb="6" eb="7">
      <t>ガク</t>
    </rPh>
    <rPh sb="8" eb="10">
      <t>シハライ</t>
    </rPh>
    <rPh sb="10" eb="11">
      <t>ガク</t>
    </rPh>
    <phoneticPr fontId="2"/>
  </si>
  <si>
    <t>自己の所有等に係る住宅の場合</t>
    <rPh sb="0" eb="2">
      <t>ジコ</t>
    </rPh>
    <rPh sb="3" eb="5">
      <t>ショユウ</t>
    </rPh>
    <rPh sb="5" eb="6">
      <t>トウ</t>
    </rPh>
    <rPh sb="7" eb="8">
      <t>カカ</t>
    </rPh>
    <rPh sb="9" eb="11">
      <t>ジュウタク</t>
    </rPh>
    <rPh sb="12" eb="14">
      <t>バアイ</t>
    </rPh>
    <phoneticPr fontId="2"/>
  </si>
  <si>
    <t>　*廃止</t>
    <rPh sb="2" eb="4">
      <t>ハイシ</t>
    </rPh>
    <phoneticPr fontId="2"/>
  </si>
  <si>
    <t>配偶者等が居住する借家、借間に係る住宅手当</t>
    <rPh sb="0" eb="3">
      <t>ハイグウシャ</t>
    </rPh>
    <rPh sb="3" eb="4">
      <t>トウ</t>
    </rPh>
    <rPh sb="5" eb="7">
      <t>キョジュウ</t>
    </rPh>
    <rPh sb="9" eb="11">
      <t>シャクヤ</t>
    </rPh>
    <rPh sb="12" eb="14">
      <t>シャクマ</t>
    </rPh>
    <rPh sb="15" eb="16">
      <t>カカ</t>
    </rPh>
    <rPh sb="17" eb="19">
      <t>ジュウタク</t>
    </rPh>
    <rPh sb="19" eb="21">
      <t>テアテ</t>
    </rPh>
    <phoneticPr fontId="2"/>
  </si>
  <si>
    <t>　　　支給額＝（Bの例により算出した額）×１／２</t>
    <rPh sb="3" eb="5">
      <t>シキュウ</t>
    </rPh>
    <rPh sb="5" eb="6">
      <t>ガク</t>
    </rPh>
    <rPh sb="10" eb="11">
      <t>レイ</t>
    </rPh>
    <rPh sb="14" eb="16">
      <t>サンシュツ</t>
    </rPh>
    <rPh sb="18" eb="19">
      <t>ガク</t>
    </rPh>
    <phoneticPr fontId="2"/>
  </si>
  <si>
    <t>高校教育等教員特別手規則　支給取扱による。</t>
    <rPh sb="0" eb="2">
      <t>コウコウ</t>
    </rPh>
    <rPh sb="2" eb="4">
      <t>キョウイク</t>
    </rPh>
    <rPh sb="4" eb="5">
      <t>トウ</t>
    </rPh>
    <rPh sb="5" eb="7">
      <t>キョウイン</t>
    </rPh>
    <rPh sb="7" eb="9">
      <t>トクベツ</t>
    </rPh>
    <rPh sb="9" eb="10">
      <t>テ</t>
    </rPh>
    <rPh sb="10" eb="12">
      <t>キソク</t>
    </rPh>
    <rPh sb="13" eb="15">
      <t>シキュウ</t>
    </rPh>
    <rPh sb="15" eb="17">
      <t>トリアツカイ</t>
    </rPh>
    <phoneticPr fontId="2"/>
  </si>
  <si>
    <t>　　①．道に準じる　　　　２．学園独自　　　　３．該当なし（　　　　　　）</t>
    <rPh sb="4" eb="5">
      <t>ミチ</t>
    </rPh>
    <rPh sb="6" eb="7">
      <t>ジュン</t>
    </rPh>
    <rPh sb="15" eb="17">
      <t>ガクエン</t>
    </rPh>
    <rPh sb="17" eb="19">
      <t>ドクジ</t>
    </rPh>
    <rPh sb="25" eb="27">
      <t>ガイトウ</t>
    </rPh>
    <phoneticPr fontId="2"/>
  </si>
  <si>
    <t>その他（毎月分）</t>
    <rPh sb="2" eb="3">
      <t>タ</t>
    </rPh>
    <rPh sb="4" eb="6">
      <t>マイツキ</t>
    </rPh>
    <rPh sb="6" eb="7">
      <t>ブン</t>
    </rPh>
    <phoneticPr fontId="2"/>
  </si>
  <si>
    <t>勤勉手当</t>
    <rPh sb="0" eb="2">
      <t>キンベン</t>
    </rPh>
    <rPh sb="2" eb="4">
      <t>テアテ</t>
    </rPh>
    <phoneticPr fontId="2"/>
  </si>
  <si>
    <t>期末・勤勉手当加算額</t>
    <rPh sb="0" eb="2">
      <t>キマツ</t>
    </rPh>
    <rPh sb="3" eb="5">
      <t>キンベン</t>
    </rPh>
    <rPh sb="5" eb="7">
      <t>テアテ</t>
    </rPh>
    <rPh sb="7" eb="10">
      <t>カサンガク</t>
    </rPh>
    <phoneticPr fontId="2"/>
  </si>
  <si>
    <t>　　　６月-　       　円　　：　 １２月-　　　　　　　円</t>
    <rPh sb="4" eb="5">
      <t>ツキ</t>
    </rPh>
    <rPh sb="15" eb="16">
      <t>エン</t>
    </rPh>
    <rPh sb="23" eb="24">
      <t>ツキ</t>
    </rPh>
    <rPh sb="32" eb="33">
      <t>エン</t>
    </rPh>
    <phoneticPr fontId="2"/>
  </si>
  <si>
    <t>寒冷地手当</t>
    <rPh sb="0" eb="3">
      <t>カンレイチ</t>
    </rPh>
    <rPh sb="3" eb="5">
      <t>テア</t>
    </rPh>
    <phoneticPr fontId="2"/>
  </si>
  <si>
    <t>　①．道に準じる。（経過措置を含む。）</t>
    <rPh sb="3" eb="4">
      <t>ミチ</t>
    </rPh>
    <rPh sb="5" eb="6">
      <t>ジュン</t>
    </rPh>
    <rPh sb="10" eb="12">
      <t>ケイカ</t>
    </rPh>
    <rPh sb="12" eb="14">
      <t>ソチ</t>
    </rPh>
    <rPh sb="15" eb="16">
      <t>フク</t>
    </rPh>
    <phoneticPr fontId="2"/>
  </si>
  <si>
    <t>地 域 区 分</t>
    <rPh sb="0" eb="1">
      <t>チ</t>
    </rPh>
    <rPh sb="2" eb="3">
      <t>イキ</t>
    </rPh>
    <rPh sb="4" eb="5">
      <t>ク</t>
    </rPh>
    <rPh sb="6" eb="7">
      <t>ブン</t>
    </rPh>
    <phoneticPr fontId="2"/>
  </si>
  <si>
    <t>世帯主である職員</t>
    <rPh sb="0" eb="2">
      <t>セタイ</t>
    </rPh>
    <rPh sb="2" eb="3">
      <t>ヌシ</t>
    </rPh>
    <rPh sb="6" eb="8">
      <t>ショクイン</t>
    </rPh>
    <phoneticPr fontId="2"/>
  </si>
  <si>
    <t>その他の職員</t>
    <rPh sb="2" eb="3">
      <t>タ</t>
    </rPh>
    <rPh sb="4" eb="6">
      <t>ショクイン</t>
    </rPh>
    <phoneticPr fontId="2"/>
  </si>
  <si>
    <t>　２．道旧基準（基準額+加算額）に準じる。</t>
    <rPh sb="3" eb="4">
      <t>ドウ</t>
    </rPh>
    <rPh sb="4" eb="5">
      <t>キュウ</t>
    </rPh>
    <rPh sb="5" eb="7">
      <t>キジュン</t>
    </rPh>
    <rPh sb="8" eb="10">
      <t>キジュン</t>
    </rPh>
    <rPh sb="10" eb="11">
      <t>ガク</t>
    </rPh>
    <rPh sb="12" eb="14">
      <t>カサン</t>
    </rPh>
    <rPh sb="14" eb="15">
      <t>ガク</t>
    </rPh>
    <rPh sb="17" eb="18">
      <t>ジュン</t>
    </rPh>
    <phoneticPr fontId="2"/>
  </si>
  <si>
    <t>扶養親族有</t>
    <rPh sb="0" eb="2">
      <t>フヨウ</t>
    </rPh>
    <rPh sb="2" eb="4">
      <t>シンゾク</t>
    </rPh>
    <rPh sb="4" eb="5">
      <t>ア</t>
    </rPh>
    <phoneticPr fontId="2"/>
  </si>
  <si>
    <t>扶養親族無</t>
    <rPh sb="0" eb="2">
      <t>フヨウ</t>
    </rPh>
    <rPh sb="2" eb="4">
      <t>シンゾク</t>
    </rPh>
    <rPh sb="4" eb="5">
      <t>ナ</t>
    </rPh>
    <phoneticPr fontId="2"/>
  </si>
  <si>
    <t>　３．学園独自</t>
    <rPh sb="3" eb="5">
      <t>ガクエン</t>
    </rPh>
    <rPh sb="5" eb="7">
      <t>ドクジ</t>
    </rPh>
    <phoneticPr fontId="2"/>
  </si>
  <si>
    <t>１　　級　　地</t>
    <rPh sb="3" eb="4">
      <t>キュウ</t>
    </rPh>
    <rPh sb="6" eb="7">
      <t>チ</t>
    </rPh>
    <phoneticPr fontId="2"/>
  </si>
  <si>
    <t>２　　級　　地</t>
    <rPh sb="3" eb="4">
      <t>キュウ</t>
    </rPh>
    <rPh sb="6" eb="7">
      <t>チ</t>
    </rPh>
    <phoneticPr fontId="2"/>
  </si>
  <si>
    <t>３　　級　　地</t>
    <rPh sb="3" eb="4">
      <t>キュウ</t>
    </rPh>
    <rPh sb="6" eb="7">
      <t>チ</t>
    </rPh>
    <phoneticPr fontId="2"/>
  </si>
  <si>
    <t>＊扶養親族有の欄は、扶養親族が１人又は２人ある職員</t>
    <rPh sb="1" eb="2">
      <t>フ</t>
    </rPh>
    <rPh sb="2" eb="3">
      <t>ヨウ</t>
    </rPh>
    <rPh sb="3" eb="5">
      <t>シンゾク</t>
    </rPh>
    <rPh sb="5" eb="6">
      <t>ユウ</t>
    </rPh>
    <rPh sb="7" eb="8">
      <t>ラン</t>
    </rPh>
    <rPh sb="10" eb="12">
      <t>フヨウ</t>
    </rPh>
    <rPh sb="12" eb="14">
      <t>シンゾク</t>
    </rPh>
    <rPh sb="16" eb="17">
      <t>ニン</t>
    </rPh>
    <rPh sb="17" eb="18">
      <t>マタ</t>
    </rPh>
    <rPh sb="20" eb="21">
      <t>ニン</t>
    </rPh>
    <rPh sb="23" eb="25">
      <t>ショクイン</t>
    </rPh>
    <phoneticPr fontId="2"/>
  </si>
  <si>
    <t>基準日</t>
    <rPh sb="0" eb="2">
      <t>キジュン</t>
    </rPh>
    <rPh sb="2" eb="3">
      <t>ビ</t>
    </rPh>
    <phoneticPr fontId="2"/>
  </si>
  <si>
    <t>毎年１１月から翌年３月までの月の初日</t>
    <rPh sb="0" eb="2">
      <t>マイネン</t>
    </rPh>
    <rPh sb="4" eb="5">
      <t>ツキ</t>
    </rPh>
    <rPh sb="7" eb="9">
      <t>ヨクネン</t>
    </rPh>
    <rPh sb="10" eb="11">
      <t>ツキ</t>
    </rPh>
    <rPh sb="14" eb="15">
      <t>ツキ</t>
    </rPh>
    <rPh sb="16" eb="18">
      <t>ショニチ</t>
    </rPh>
    <phoneticPr fontId="2"/>
  </si>
  <si>
    <t>その他（年額分）</t>
    <rPh sb="2" eb="3">
      <t>タ</t>
    </rPh>
    <rPh sb="4" eb="6">
      <t>ネンガク</t>
    </rPh>
    <rPh sb="6" eb="7">
      <t>ブン</t>
    </rPh>
    <phoneticPr fontId="2"/>
  </si>
  <si>
    <t>備　　　　　　　　考</t>
    <rPh sb="0" eb="1">
      <t>ソナエ</t>
    </rPh>
    <rPh sb="9" eb="10">
      <t>コウ</t>
    </rPh>
    <phoneticPr fontId="2"/>
  </si>
  <si>
    <t>管理職手当</t>
    <rPh sb="0" eb="2">
      <t>カンリ</t>
    </rPh>
    <rPh sb="2" eb="3">
      <t>ショク</t>
    </rPh>
    <rPh sb="3" eb="5">
      <t>テア</t>
    </rPh>
    <phoneticPr fontId="2"/>
  </si>
  <si>
    <t>　　　①．実施している　</t>
    <rPh sb="5" eb="7">
      <t>ジッシ</t>
    </rPh>
    <phoneticPr fontId="2"/>
  </si>
  <si>
    <t>２．実施しない</t>
    <rPh sb="2" eb="4">
      <t>ジッシ</t>
    </rPh>
    <phoneticPr fontId="2"/>
  </si>
  <si>
    <t>３．その他（　　　　　　）</t>
    <rPh sb="4" eb="5">
      <t>タ</t>
    </rPh>
    <phoneticPr fontId="2"/>
  </si>
  <si>
    <t>　　　①．道に準じる</t>
    <rPh sb="5" eb="6">
      <t>ミチ</t>
    </rPh>
    <rPh sb="7" eb="8">
      <t>ジュン</t>
    </rPh>
    <phoneticPr fontId="2"/>
  </si>
  <si>
    <t>２．学園独自</t>
    <rPh sb="2" eb="4">
      <t>ガクエン</t>
    </rPh>
    <rPh sb="4" eb="6">
      <t>ドクジ</t>
    </rPh>
    <phoneticPr fontId="2"/>
  </si>
  <si>
    <t>通勤手当</t>
    <rPh sb="0" eb="2">
      <t>ツウキン</t>
    </rPh>
    <rPh sb="2" eb="4">
      <t>テアテ</t>
    </rPh>
    <phoneticPr fontId="2"/>
  </si>
  <si>
    <t>交通機関等の利用者　　最高額</t>
    <rPh sb="0" eb="2">
      <t>コウツウ</t>
    </rPh>
    <rPh sb="2" eb="4">
      <t>キカン</t>
    </rPh>
    <rPh sb="4" eb="5">
      <t>トウ</t>
    </rPh>
    <rPh sb="6" eb="8">
      <t>リヨウ</t>
    </rPh>
    <rPh sb="8" eb="9">
      <t>シャ</t>
    </rPh>
    <rPh sb="11" eb="13">
      <t>サイコウ</t>
    </rPh>
    <rPh sb="13" eb="14">
      <t>ガク</t>
    </rPh>
    <phoneticPr fontId="2"/>
  </si>
  <si>
    <t>札幌のみ （②＋④＋⑦）×3％</t>
    <rPh sb="0" eb="2">
      <t>サッポロ</t>
    </rPh>
    <phoneticPr fontId="2"/>
  </si>
  <si>
    <t xml:space="preserve">私学共済   </t>
    <rPh sb="0" eb="2">
      <t>シガク</t>
    </rPh>
    <rPh sb="2" eb="4">
      <t>キョウサイ</t>
    </rPh>
    <phoneticPr fontId="2"/>
  </si>
  <si>
    <t>1</t>
    <phoneticPr fontId="2"/>
  </si>
  <si>
    <t>A</t>
    <phoneticPr fontId="2"/>
  </si>
  <si>
    <t>退職金社団 　</t>
    <rPh sb="0" eb="3">
      <t>タイショクキン</t>
    </rPh>
    <rPh sb="3" eb="5">
      <t>シャダン</t>
    </rPh>
    <rPh sb="5" eb="6">
      <t>キョウカイ</t>
    </rPh>
    <phoneticPr fontId="2"/>
  </si>
  <si>
    <t>ソフトウェア支出</t>
    <rPh sb="6" eb="8">
      <t>シシュツ</t>
    </rPh>
    <phoneticPr fontId="2"/>
  </si>
  <si>
    <t>　</t>
    <phoneticPr fontId="2"/>
  </si>
  <si>
    <t>No</t>
    <phoneticPr fontId="2"/>
  </si>
  <si>
    <r>
      <t xml:space="preserve">授業料を3ヵ月以上滞納している者  </t>
    </r>
    <r>
      <rPr>
        <sz val="14"/>
        <rFont val="ＭＳ Ｐ明朝"/>
        <family val="1"/>
        <charset val="128"/>
      </rPr>
      <t xml:space="preserve"> </t>
    </r>
    <r>
      <rPr>
        <sz val="8"/>
        <rFont val="ＭＳ Ｐ明朝"/>
        <family val="1"/>
        <charset val="128"/>
      </rPr>
      <t xml:space="preserve"> </t>
    </r>
    <r>
      <rPr>
        <sz val="9"/>
        <rFont val="ＭＳ Ｐ明朝"/>
        <family val="1"/>
        <charset val="128"/>
      </rPr>
      <t>Ｂ</t>
    </r>
    <rPh sb="0" eb="3">
      <t>ジュギョウリョウ</t>
    </rPh>
    <rPh sb="4" eb="7">
      <t>サンカゲツ</t>
    </rPh>
    <rPh sb="7" eb="9">
      <t>イジョウ</t>
    </rPh>
    <rPh sb="9" eb="11">
      <t>タイノウ</t>
    </rPh>
    <rPh sb="15" eb="16">
      <t>モノ</t>
    </rPh>
    <phoneticPr fontId="2"/>
  </si>
  <si>
    <t>Ａ</t>
    <phoneticPr fontId="2"/>
  </si>
  <si>
    <t>Ｂ</t>
    <phoneticPr fontId="2"/>
  </si>
  <si>
    <t>一時的な仕事に就いた者</t>
    <rPh sb="0" eb="3">
      <t>イチジテキ</t>
    </rPh>
    <rPh sb="4" eb="6">
      <t>シゴト</t>
    </rPh>
    <rPh sb="7" eb="8">
      <t>ツ</t>
    </rPh>
    <rPh sb="10" eb="11">
      <t>モノ</t>
    </rPh>
    <phoneticPr fontId="2"/>
  </si>
  <si>
    <t xml:space="preserve"> 再 掲</t>
    <rPh sb="1" eb="2">
      <t>サイ</t>
    </rPh>
    <rPh sb="3" eb="4">
      <t>ケイ</t>
    </rPh>
    <phoneticPr fontId="2"/>
  </si>
  <si>
    <t>上記Ａ及びＢのうち  　　      就職している者</t>
    <rPh sb="0" eb="2">
      <t>ジョウキ</t>
    </rPh>
    <rPh sb="3" eb="4">
      <t>オヨ</t>
    </rPh>
    <rPh sb="19" eb="21">
      <t>シュウショク</t>
    </rPh>
    <rPh sb="25" eb="26">
      <t>モノ</t>
    </rPh>
    <phoneticPr fontId="2"/>
  </si>
  <si>
    <t>Ａ      の      う      ち</t>
    <phoneticPr fontId="2"/>
  </si>
  <si>
    <t>Ｂ      の      う      ち</t>
    <phoneticPr fontId="2"/>
  </si>
  <si>
    <t xml:space="preserve"> </t>
    <phoneticPr fontId="2"/>
  </si>
  <si>
    <t>Ｎｏ</t>
    <phoneticPr fontId="2"/>
  </si>
  <si>
    <t>副校長</t>
    <rPh sb="0" eb="3">
      <t>フクコウチョウ</t>
    </rPh>
    <phoneticPr fontId="2"/>
  </si>
  <si>
    <t xml:space="preserve">うち   </t>
    <phoneticPr fontId="2"/>
  </si>
  <si>
    <t>休職者</t>
    <rPh sb="0" eb="2">
      <t>キュウショク</t>
    </rPh>
    <rPh sb="2" eb="3">
      <t>シャ</t>
    </rPh>
    <phoneticPr fontId="2"/>
  </si>
  <si>
    <t>学校図書館事務員</t>
    <rPh sb="0" eb="2">
      <t>ガッコウ</t>
    </rPh>
    <rPh sb="2" eb="5">
      <t>トショカン</t>
    </rPh>
    <rPh sb="5" eb="8">
      <t>ジムイン</t>
    </rPh>
    <phoneticPr fontId="2"/>
  </si>
  <si>
    <t>うち</t>
    <phoneticPr fontId="2"/>
  </si>
  <si>
    <t>ホームルーム</t>
    <phoneticPr fontId="2"/>
  </si>
  <si>
    <t>(注）　①</t>
    <rPh sb="1" eb="2">
      <t>チュウ</t>
    </rPh>
    <phoneticPr fontId="2"/>
  </si>
  <si>
    <t>　退職金社団給付額と同額</t>
    <rPh sb="1" eb="4">
      <t>タイショクキン</t>
    </rPh>
    <rPh sb="4" eb="6">
      <t>シャダン</t>
    </rPh>
    <rPh sb="6" eb="8">
      <t>キュウフ</t>
    </rPh>
    <rPh sb="8" eb="9">
      <t>ガク</t>
    </rPh>
    <rPh sb="10" eb="12">
      <t>ドウガク</t>
    </rPh>
    <phoneticPr fontId="2"/>
  </si>
  <si>
    <t>私学退職金社団</t>
    <rPh sb="0" eb="2">
      <t>シガク</t>
    </rPh>
    <rPh sb="2" eb="5">
      <t>タイショクキン</t>
    </rPh>
    <rPh sb="5" eb="7">
      <t>シャダン</t>
    </rPh>
    <phoneticPr fontId="2"/>
  </si>
  <si>
    <t>1週間      当たりの  総授業    時間数</t>
    <rPh sb="0" eb="3">
      <t>イッシュウカン</t>
    </rPh>
    <rPh sb="9" eb="10">
      <t>ア</t>
    </rPh>
    <rPh sb="15" eb="16">
      <t>ソウ</t>
    </rPh>
    <rPh sb="16" eb="18">
      <t>ジュギョウ</t>
    </rPh>
    <rPh sb="22" eb="25">
      <t>ジカンスウ</t>
    </rPh>
    <phoneticPr fontId="2"/>
  </si>
  <si>
    <t>もともと
学校
生活に
熱意が
ない</t>
    <rPh sb="5" eb="7">
      <t>ガッコウ</t>
    </rPh>
    <rPh sb="8" eb="9">
      <t>セイ</t>
    </rPh>
    <rPh sb="9" eb="10">
      <t>カツ</t>
    </rPh>
    <rPh sb="12" eb="13">
      <t>ネツ</t>
    </rPh>
    <rPh sb="13" eb="14">
      <t>イ</t>
    </rPh>
    <phoneticPr fontId="2"/>
  </si>
  <si>
    <t>授業に
興味が
わかない</t>
    <rPh sb="0" eb="2">
      <t>ジュギョウ</t>
    </rPh>
    <rPh sb="4" eb="6">
      <t>キョウミ</t>
    </rPh>
    <phoneticPr fontId="2"/>
  </si>
  <si>
    <t>人間
関係が
うまく
保てない</t>
    <rPh sb="0" eb="2">
      <t>ニンゲン</t>
    </rPh>
    <rPh sb="3" eb="5">
      <t>カンケイ</t>
    </rPh>
    <rPh sb="11" eb="12">
      <t>タモ</t>
    </rPh>
    <phoneticPr fontId="2"/>
  </si>
  <si>
    <t>学校の
雰囲気が
あわない</t>
    <rPh sb="0" eb="2">
      <t>ガッコウ</t>
    </rPh>
    <rPh sb="4" eb="7">
      <t>フンイキ</t>
    </rPh>
    <phoneticPr fontId="2"/>
  </si>
  <si>
    <t>Ⅰのうち
懲戒
による
退学者数</t>
    <rPh sb="5" eb="7">
      <t>チョウカイ</t>
    </rPh>
    <rPh sb="12" eb="13">
      <t>タイ</t>
    </rPh>
    <rPh sb="13" eb="14">
      <t>ガク</t>
    </rPh>
    <rPh sb="14" eb="15">
      <t>シャ</t>
    </rPh>
    <rPh sb="15" eb="16">
      <t>スウ</t>
    </rPh>
    <phoneticPr fontId="2"/>
  </si>
  <si>
    <t>原級
留置
者数
 Ｄ</t>
    <rPh sb="0" eb="2">
      <t>ゲンキュウ</t>
    </rPh>
    <rPh sb="3" eb="5">
      <t>リュウチ</t>
    </rPh>
    <rPh sb="6" eb="7">
      <t>シャ</t>
    </rPh>
    <rPh sb="7" eb="8">
      <t>スウ</t>
    </rPh>
    <phoneticPr fontId="2"/>
  </si>
  <si>
    <r>
      <t xml:space="preserve">％
</t>
    </r>
    <r>
      <rPr>
        <sz val="7"/>
        <rFont val="ＭＳ Ｐ明朝"/>
        <family val="1"/>
        <charset val="128"/>
      </rPr>
      <t xml:space="preserve"> (D/B
×100)</t>
    </r>
    <phoneticPr fontId="2"/>
  </si>
  <si>
    <t>Ⅳを
除く
編入学
者数</t>
    <rPh sb="3" eb="4">
      <t>ノゾ</t>
    </rPh>
    <rPh sb="6" eb="7">
      <t>ヘン</t>
    </rPh>
    <rPh sb="7" eb="8">
      <t>イリ</t>
    </rPh>
    <rPh sb="8" eb="9">
      <t>ガク</t>
    </rPh>
    <rPh sb="10" eb="11">
      <t>シャ</t>
    </rPh>
    <rPh sb="11" eb="12">
      <t>スウ</t>
    </rPh>
    <phoneticPr fontId="2"/>
  </si>
  <si>
    <r>
      <t xml:space="preserve">％
</t>
    </r>
    <r>
      <rPr>
        <sz val="7"/>
        <rFont val="ＭＳ Ｐ明朝"/>
        <family val="1"/>
        <charset val="128"/>
      </rPr>
      <t>(C/B
×100)</t>
    </r>
    <phoneticPr fontId="2"/>
  </si>
  <si>
    <t>全教員の１週間
当たりの
総授業時間数</t>
    <rPh sb="0" eb="1">
      <t>ゼン</t>
    </rPh>
    <rPh sb="1" eb="3">
      <t>キョウイン</t>
    </rPh>
    <rPh sb="5" eb="7">
      <t>シュウカン</t>
    </rPh>
    <rPh sb="8" eb="9">
      <t>ア</t>
    </rPh>
    <rPh sb="13" eb="14">
      <t>ソウ</t>
    </rPh>
    <rPh sb="14" eb="16">
      <t>ジュギョウ</t>
    </rPh>
    <rPh sb="16" eb="18">
      <t>ジカン</t>
    </rPh>
    <rPh sb="18" eb="19">
      <t>スウ</t>
    </rPh>
    <phoneticPr fontId="2"/>
  </si>
  <si>
    <t>専修 ・
各種学校
への入学
を希望</t>
    <rPh sb="0" eb="2">
      <t>センシュウ</t>
    </rPh>
    <rPh sb="5" eb="6">
      <t>カク</t>
    </rPh>
    <rPh sb="6" eb="7">
      <t>タネ</t>
    </rPh>
    <rPh sb="7" eb="8">
      <t>ガク</t>
    </rPh>
    <rPh sb="8" eb="9">
      <t>コウ</t>
    </rPh>
    <rPh sb="12" eb="14">
      <t>ニュウガク</t>
    </rPh>
    <rPh sb="16" eb="18">
      <t>キボウ</t>
    </rPh>
    <phoneticPr fontId="2"/>
  </si>
  <si>
    <t>別の高校
への入学
を希望</t>
    <rPh sb="0" eb="1">
      <t>ベツ</t>
    </rPh>
    <rPh sb="2" eb="4">
      <t>コウコウ</t>
    </rPh>
    <rPh sb="7" eb="9">
      <t>ニュウガク</t>
    </rPh>
    <rPh sb="11" eb="13">
      <t>キボウ</t>
    </rPh>
    <phoneticPr fontId="2"/>
  </si>
  <si>
    <r>
      <t>家庭</t>
    </r>
    <r>
      <rPr>
        <sz val="6.5"/>
        <rFont val="ＭＳ Ｐ明朝"/>
        <family val="1"/>
        <charset val="128"/>
      </rPr>
      <t xml:space="preserve">の
</t>
    </r>
    <r>
      <rPr>
        <sz val="7"/>
        <rFont val="ＭＳ Ｐ明朝"/>
        <family val="1"/>
        <charset val="128"/>
      </rPr>
      <t>事情</t>
    </r>
    <rPh sb="0" eb="2">
      <t>カテイ</t>
    </rPh>
    <rPh sb="4" eb="6">
      <t>ジジョウ</t>
    </rPh>
    <phoneticPr fontId="2"/>
  </si>
  <si>
    <t>問題
行動等</t>
    <rPh sb="0" eb="2">
      <t>モンダイ</t>
    </rPh>
    <rPh sb="3" eb="5">
      <t>コウドウ</t>
    </rPh>
    <rPh sb="5" eb="6">
      <t>トウ</t>
    </rPh>
    <phoneticPr fontId="2"/>
  </si>
  <si>
    <t>高卒認定
を希望</t>
    <rPh sb="0" eb="2">
      <t>コウソツ</t>
    </rPh>
    <rPh sb="2" eb="4">
      <t>ニンテイ</t>
    </rPh>
    <rPh sb="6" eb="8">
      <t>キボウ</t>
    </rPh>
    <phoneticPr fontId="2"/>
  </si>
  <si>
    <t>施設売却収入</t>
    <rPh sb="0" eb="2">
      <t>シセツ</t>
    </rPh>
    <rPh sb="2" eb="4">
      <t>バイキャク</t>
    </rPh>
    <rPh sb="4" eb="6">
      <t>シュウニュウ</t>
    </rPh>
    <phoneticPr fontId="2"/>
  </si>
  <si>
    <t>設備売却収入</t>
    <rPh sb="0" eb="2">
      <t>セツビ</t>
    </rPh>
    <rPh sb="2" eb="4">
      <t>バイキャク</t>
    </rPh>
    <rPh sb="4" eb="6">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</si>
  <si>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</si>
  <si>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1">
      <t>ウ</t>
    </rPh>
    <rPh sb="1" eb="2">
      <t>ト</t>
    </rPh>
    <rPh sb="2" eb="4">
      <t>リソク</t>
    </rPh>
    <rPh sb="5" eb="8">
      <t>ハイトウキン</t>
    </rPh>
    <rPh sb="8" eb="10">
      <t>シュウニュウ</t>
    </rPh>
    <phoneticPr fontId="2"/>
  </si>
  <si>
    <t>第2号基本金引当特定資産取崩収入</t>
    <rPh sb="0" eb="1">
      <t>ダイ</t>
    </rPh>
    <rPh sb="2" eb="3">
      <t>ゴウ</t>
    </rPh>
    <rPh sb="3" eb="6">
      <t>キホンキン</t>
    </rPh>
    <rPh sb="6" eb="7">
      <t>ヒ</t>
    </rPh>
    <rPh sb="7" eb="8">
      <t>ア</t>
    </rPh>
    <rPh sb="8" eb="10">
      <t>トクテイ</t>
    </rPh>
    <rPh sb="10" eb="12">
      <t>シサン</t>
    </rPh>
    <rPh sb="12" eb="13">
      <t>ト</t>
    </rPh>
    <rPh sb="13" eb="14">
      <t>クズ</t>
    </rPh>
    <rPh sb="14" eb="16">
      <t>シュウニュウ</t>
    </rPh>
    <phoneticPr fontId="2"/>
  </si>
  <si>
    <t>第3号基本金引当特定資産取崩収入</t>
    <rPh sb="0" eb="1">
      <t>ダイ</t>
    </rPh>
    <rPh sb="2" eb="3">
      <t>ゴウ</t>
    </rPh>
    <rPh sb="3" eb="6">
      <t>キホンキン</t>
    </rPh>
    <rPh sb="6" eb="7">
      <t>ヒ</t>
    </rPh>
    <rPh sb="7" eb="8">
      <t>ア</t>
    </rPh>
    <rPh sb="8" eb="10">
      <t>トクテイ</t>
    </rPh>
    <rPh sb="10" eb="12">
      <t>シサン</t>
    </rPh>
    <rPh sb="12" eb="13">
      <t>ト</t>
    </rPh>
    <rPh sb="13" eb="14">
      <t>クズ</t>
    </rPh>
    <rPh sb="14" eb="16">
      <t>シュウニュウ</t>
    </rPh>
    <phoneticPr fontId="2"/>
  </si>
  <si>
    <t>管理用機器備品支出</t>
    <rPh sb="0" eb="3">
      <t>カンリヨウ</t>
    </rPh>
    <rPh sb="3" eb="5">
      <t>キキ</t>
    </rPh>
    <rPh sb="5" eb="7">
      <t>ビヒン</t>
    </rPh>
    <rPh sb="7" eb="9">
      <t>シシュツ</t>
    </rPh>
    <phoneticPr fontId="2"/>
  </si>
  <si>
    <t>車両支出</t>
    <rPh sb="0" eb="2">
      <t>シャリョウ</t>
    </rPh>
    <rPh sb="2" eb="4">
      <t>シシュツ</t>
    </rPh>
    <phoneticPr fontId="2"/>
  </si>
  <si>
    <t>第3号基本金引当特定資産繰入支出</t>
    <rPh sb="0" eb="1">
      <t>ダイ</t>
    </rPh>
    <rPh sb="2" eb="3">
      <t>ゴウ</t>
    </rPh>
    <rPh sb="3" eb="6">
      <t>キホンキン</t>
    </rPh>
    <rPh sb="6" eb="7">
      <t>ヒ</t>
    </rPh>
    <rPh sb="7" eb="8">
      <t>ア</t>
    </rPh>
    <rPh sb="8" eb="10">
      <t>トクテイ</t>
    </rPh>
    <rPh sb="10" eb="12">
      <t>シサン</t>
    </rPh>
    <rPh sb="12" eb="13">
      <t>ク</t>
    </rPh>
    <rPh sb="13" eb="14">
      <t>イ</t>
    </rPh>
    <rPh sb="14" eb="16">
      <t>シシュツ</t>
    </rPh>
    <phoneticPr fontId="2"/>
  </si>
  <si>
    <t>第2号基本金引当特定資産繰入支出</t>
    <rPh sb="0" eb="1">
      <t>ダイ</t>
    </rPh>
    <rPh sb="2" eb="3">
      <t>ゴウ</t>
    </rPh>
    <rPh sb="3" eb="6">
      <t>キホンキン</t>
    </rPh>
    <rPh sb="6" eb="7">
      <t>ヒ</t>
    </rPh>
    <rPh sb="7" eb="8">
      <t>ア</t>
    </rPh>
    <rPh sb="8" eb="10">
      <t>トクテイ</t>
    </rPh>
    <rPh sb="10" eb="12">
      <t>シサン</t>
    </rPh>
    <rPh sb="12" eb="13">
      <t>ク</t>
    </rPh>
    <rPh sb="13" eb="14">
      <t>イ</t>
    </rPh>
    <rPh sb="14" eb="16">
      <t>シシュツ</t>
    </rPh>
    <phoneticPr fontId="2"/>
  </si>
  <si>
    <t xml:space="preserve">   2 級 40号俸</t>
    <rPh sb="5" eb="6">
      <t>キュウ</t>
    </rPh>
    <rPh sb="9" eb="11">
      <t>ゴウホウ</t>
    </rPh>
    <phoneticPr fontId="2"/>
  </si>
  <si>
    <t xml:space="preserve">   2 級 60号俸</t>
    <rPh sb="5" eb="6">
      <t>キュウ</t>
    </rPh>
    <rPh sb="9" eb="11">
      <t>ゴウホウ</t>
    </rPh>
    <phoneticPr fontId="2"/>
  </si>
  <si>
    <t xml:space="preserve">   2 級 44号俸</t>
    <rPh sb="5" eb="6">
      <t>キュウ</t>
    </rPh>
    <rPh sb="9" eb="11">
      <t>ゴウホウ</t>
    </rPh>
    <phoneticPr fontId="2"/>
  </si>
  <si>
    <t xml:space="preserve">   2 級 64号俸</t>
    <rPh sb="5" eb="6">
      <t>キュウ</t>
    </rPh>
    <rPh sb="9" eb="11">
      <t>ゴウホウ</t>
    </rPh>
    <phoneticPr fontId="2"/>
  </si>
  <si>
    <t>①</t>
    <phoneticPr fontId="9"/>
  </si>
  <si>
    <t>②× 4％</t>
    <phoneticPr fontId="9"/>
  </si>
  <si>
    <t>⑧</t>
    <phoneticPr fontId="9"/>
  </si>
  <si>
    <t>　　　       2</t>
    <phoneticPr fontId="9"/>
  </si>
  <si>
    <t>⑪</t>
    <phoneticPr fontId="9"/>
  </si>
  <si>
    <t>⑫</t>
    <phoneticPr fontId="9"/>
  </si>
  <si>
    <t>㋑</t>
    <phoneticPr fontId="2"/>
  </si>
  <si>
    <t xml:space="preserve">     (①+③+⑤) </t>
    <phoneticPr fontId="9"/>
  </si>
  <si>
    <t>×</t>
    <phoneticPr fontId="2"/>
  </si>
  <si>
    <t>30%</t>
    <phoneticPr fontId="2"/>
  </si>
  <si>
    <t>㋒</t>
    <phoneticPr fontId="2"/>
  </si>
  <si>
    <t>＋アルファ</t>
    <phoneticPr fontId="9"/>
  </si>
  <si>
    <t>⑬</t>
    <phoneticPr fontId="2"/>
  </si>
  <si>
    <t>⑭</t>
    <phoneticPr fontId="9"/>
  </si>
  <si>
    <t>⑮</t>
    <phoneticPr fontId="2"/>
  </si>
  <si>
    <t>⑯</t>
    <phoneticPr fontId="2"/>
  </si>
  <si>
    <t>⑰</t>
    <phoneticPr fontId="2"/>
  </si>
  <si>
    <t xml:space="preserve">  2 級 80号俸</t>
    <rPh sb="4" eb="5">
      <t>キュウ</t>
    </rPh>
    <rPh sb="8" eb="10">
      <t>ゴウホウ</t>
    </rPh>
    <phoneticPr fontId="2"/>
  </si>
  <si>
    <t xml:space="preserve">  2 級 100号俸</t>
    <rPh sb="4" eb="5">
      <t>キュウ</t>
    </rPh>
    <rPh sb="9" eb="11">
      <t>ゴウホウ</t>
    </rPh>
    <phoneticPr fontId="2"/>
  </si>
  <si>
    <t xml:space="preserve">  2 級 120号俸</t>
    <rPh sb="4" eb="5">
      <t>キュウ</t>
    </rPh>
    <rPh sb="9" eb="11">
      <t>ゴウホウ</t>
    </rPh>
    <phoneticPr fontId="2"/>
  </si>
  <si>
    <t xml:space="preserve">  2 級 136号俸</t>
    <rPh sb="4" eb="5">
      <t>キュウ</t>
    </rPh>
    <rPh sb="9" eb="11">
      <t>ゴウホウ</t>
    </rPh>
    <phoneticPr fontId="2"/>
  </si>
  <si>
    <t xml:space="preserve">  2 級 84号俸</t>
    <rPh sb="4" eb="5">
      <t>キュウ</t>
    </rPh>
    <rPh sb="8" eb="10">
      <t>ゴウホウ</t>
    </rPh>
    <phoneticPr fontId="2"/>
  </si>
  <si>
    <t xml:space="preserve">  2 級 104号俸</t>
    <rPh sb="4" eb="5">
      <t>キュウ</t>
    </rPh>
    <rPh sb="9" eb="11">
      <t>ゴウホウ</t>
    </rPh>
    <phoneticPr fontId="2"/>
  </si>
  <si>
    <t xml:space="preserve">  2 級 124号俸</t>
    <rPh sb="4" eb="5">
      <t>キュウ</t>
    </rPh>
    <rPh sb="9" eb="11">
      <t>ゴウホウ</t>
    </rPh>
    <phoneticPr fontId="2"/>
  </si>
  <si>
    <t>㋐</t>
    <phoneticPr fontId="2"/>
  </si>
  <si>
    <t>㋑</t>
    <phoneticPr fontId="2"/>
  </si>
  <si>
    <t>私学共済</t>
    <rPh sb="0" eb="2">
      <t>シガク</t>
    </rPh>
    <rPh sb="2" eb="4">
      <t>キョウサイ</t>
    </rPh>
    <phoneticPr fontId="2"/>
  </si>
  <si>
    <t>退職金社団</t>
    <rPh sb="0" eb="3">
      <t>タイショクキン</t>
    </rPh>
    <rPh sb="3" eb="5">
      <t>シャダン</t>
    </rPh>
    <phoneticPr fontId="2"/>
  </si>
  <si>
    <t>雇用,労災,一般拠出金</t>
    <rPh sb="0" eb="2">
      <t>コヨウ</t>
    </rPh>
    <rPh sb="3" eb="5">
      <t>ロウサイ</t>
    </rPh>
    <rPh sb="6" eb="8">
      <t>イッパン</t>
    </rPh>
    <rPh sb="8" eb="10">
      <t>キョシュツ</t>
    </rPh>
    <rPh sb="10" eb="11">
      <t>キン</t>
    </rPh>
    <phoneticPr fontId="2"/>
  </si>
  <si>
    <t>　　　　管理職：（　8.0　％）　　その他：(　2.0　％)</t>
    <rPh sb="4" eb="6">
      <t>カンリ</t>
    </rPh>
    <rPh sb="6" eb="7">
      <t>ショク</t>
    </rPh>
    <rPh sb="20" eb="21">
      <t>タ</t>
    </rPh>
    <phoneticPr fontId="2"/>
  </si>
  <si>
    <t>②</t>
    <phoneticPr fontId="2"/>
  </si>
  <si>
    <t>④</t>
    <phoneticPr fontId="2"/>
  </si>
  <si>
    <t>Ｂ</t>
    <phoneticPr fontId="2"/>
  </si>
  <si>
    <t>〃</t>
    <phoneticPr fontId="2"/>
  </si>
  <si>
    <t>Ｃ</t>
    <phoneticPr fontId="2"/>
  </si>
  <si>
    <t>Ｄ</t>
    <phoneticPr fontId="2"/>
  </si>
  <si>
    <t>Ｅ</t>
    <phoneticPr fontId="2"/>
  </si>
  <si>
    <t>⑤　</t>
    <phoneticPr fontId="2"/>
  </si>
  <si>
    <t>Ａ</t>
    <phoneticPr fontId="2"/>
  </si>
  <si>
    <t>　</t>
    <phoneticPr fontId="2"/>
  </si>
  <si>
    <t>Ｆ</t>
    <phoneticPr fontId="2"/>
  </si>
  <si>
    <t>⑥</t>
    <phoneticPr fontId="2"/>
  </si>
  <si>
    <t>⑦</t>
    <phoneticPr fontId="2"/>
  </si>
  <si>
    <t>⑧</t>
    <phoneticPr fontId="2"/>
  </si>
  <si>
    <t>⑨</t>
    <phoneticPr fontId="2"/>
  </si>
  <si>
    <t>⑩</t>
    <phoneticPr fontId="2"/>
  </si>
  <si>
    <t>プラスアルファ</t>
    <phoneticPr fontId="2"/>
  </si>
  <si>
    <t>⑪</t>
    <phoneticPr fontId="2"/>
  </si>
  <si>
    <t>⑫</t>
    <phoneticPr fontId="2"/>
  </si>
  <si>
    <t>⑭</t>
    <phoneticPr fontId="2"/>
  </si>
  <si>
    <t xml:space="preserve">   2 級 20号俸</t>
    <rPh sb="5" eb="6">
      <t>キュウ</t>
    </rPh>
    <rPh sb="9" eb="11">
      <t>ゴウホウ</t>
    </rPh>
    <phoneticPr fontId="2"/>
  </si>
  <si>
    <t xml:space="preserve">   2 級 24号俸</t>
    <rPh sb="5" eb="6">
      <t>キュウ</t>
    </rPh>
    <rPh sb="9" eb="11">
      <t>ゴウホウ</t>
    </rPh>
    <phoneticPr fontId="2"/>
  </si>
  <si>
    <t>世　帯　主 　・　 独　 身</t>
    <rPh sb="0" eb="1">
      <t>ヨ</t>
    </rPh>
    <rPh sb="2" eb="3">
      <t>オビ</t>
    </rPh>
    <rPh sb="4" eb="5">
      <t>シュ</t>
    </rPh>
    <rPh sb="10" eb="11">
      <t>ドク</t>
    </rPh>
    <rPh sb="13" eb="14">
      <t>ミ</t>
    </rPh>
    <phoneticPr fontId="9"/>
  </si>
  <si>
    <t>　  アパート</t>
    <phoneticPr fontId="2"/>
  </si>
  <si>
    <t>①</t>
    <phoneticPr fontId="9"/>
  </si>
  <si>
    <t>〃</t>
    <phoneticPr fontId="2"/>
  </si>
  <si>
    <t>③</t>
    <phoneticPr fontId="9"/>
  </si>
  <si>
    <t>①× 4％</t>
    <phoneticPr fontId="9"/>
  </si>
  <si>
    <t>②× 4％</t>
    <phoneticPr fontId="9"/>
  </si>
  <si>
    <t>⑤</t>
    <phoneticPr fontId="9"/>
  </si>
  <si>
    <t>⑧</t>
    <phoneticPr fontId="9"/>
  </si>
  <si>
    <t>　　　       2</t>
    <phoneticPr fontId="9"/>
  </si>
  <si>
    <t>雇用,労災 ,一般拠出金</t>
    <rPh sb="0" eb="2">
      <t>コヨウ</t>
    </rPh>
    <rPh sb="3" eb="5">
      <t>ロウサイ</t>
    </rPh>
    <rPh sb="7" eb="9">
      <t>イッパン</t>
    </rPh>
    <rPh sb="9" eb="12">
      <t>キョシュツキン</t>
    </rPh>
    <phoneticPr fontId="2"/>
  </si>
  <si>
    <t>⑥</t>
    <phoneticPr fontId="9"/>
  </si>
  <si>
    <t>〃</t>
    <phoneticPr fontId="2"/>
  </si>
  <si>
    <t>⑦</t>
    <phoneticPr fontId="9"/>
  </si>
  <si>
    <t>⑧</t>
    <phoneticPr fontId="9"/>
  </si>
  <si>
    <t>⑨</t>
    <phoneticPr fontId="2"/>
  </si>
  <si>
    <t>⑩</t>
    <phoneticPr fontId="2"/>
  </si>
  <si>
    <t>㋒</t>
    <phoneticPr fontId="2"/>
  </si>
  <si>
    <t>＋アルファ</t>
    <phoneticPr fontId="9"/>
  </si>
  <si>
    <t>⑬</t>
    <phoneticPr fontId="2"/>
  </si>
  <si>
    <t>　　1．道に準じる　　　　②．学園独自　　　　３．その他（　　　　　　）</t>
    <rPh sb="4" eb="5">
      <t>ミチ</t>
    </rPh>
    <rPh sb="6" eb="7">
      <t>ジュン</t>
    </rPh>
    <rPh sb="15" eb="17">
      <t>ガクエン</t>
    </rPh>
    <rPh sb="17" eb="19">
      <t>ドクジ</t>
    </rPh>
    <rPh sb="27" eb="28">
      <t>タ</t>
    </rPh>
    <phoneticPr fontId="2"/>
  </si>
  <si>
    <t>②</t>
    <phoneticPr fontId="2"/>
  </si>
  <si>
    <t>③</t>
    <phoneticPr fontId="2"/>
  </si>
  <si>
    <t>④</t>
    <phoneticPr fontId="2"/>
  </si>
  <si>
    <t>Ａ</t>
    <phoneticPr fontId="2"/>
  </si>
  <si>
    <t>　＊　管理職手当の縮減</t>
    <rPh sb="3" eb="5">
      <t>カンリ</t>
    </rPh>
    <rPh sb="5" eb="6">
      <t>ショク</t>
    </rPh>
    <rPh sb="6" eb="8">
      <t>テアテ</t>
    </rPh>
    <rPh sb="9" eb="11">
      <t>シュクゲン</t>
    </rPh>
    <phoneticPr fontId="2"/>
  </si>
  <si>
    <t>翌年度繰越支払資金</t>
    <rPh sb="0" eb="3">
      <t>ヨクネンド</t>
    </rPh>
    <rPh sb="3" eb="5">
      <t>クリコシ</t>
    </rPh>
    <rPh sb="5" eb="7">
      <t>シハラ</t>
    </rPh>
    <rPh sb="7" eb="9">
      <t>シキン</t>
    </rPh>
    <phoneticPr fontId="2"/>
  </si>
  <si>
    <t>預り金受入収入</t>
    <rPh sb="0" eb="1">
      <t>アズ</t>
    </rPh>
    <rPh sb="2" eb="3">
      <t>キン</t>
    </rPh>
    <rPh sb="3" eb="5">
      <t>ウケイレ</t>
    </rPh>
    <rPh sb="5" eb="7">
      <t>シュウニュウ</t>
    </rPh>
    <phoneticPr fontId="2"/>
  </si>
  <si>
    <t>仮払金回収収入</t>
    <rPh sb="0" eb="2">
      <t>カリバライ</t>
    </rPh>
    <rPh sb="2" eb="3">
      <t>キン</t>
    </rPh>
    <rPh sb="3" eb="5">
      <t>カイシュウ</t>
    </rPh>
    <rPh sb="5" eb="7">
      <t>シュウニュウ</t>
    </rPh>
    <phoneticPr fontId="2"/>
  </si>
  <si>
    <t>第3号基本金引当特定資産運用収入</t>
  </si>
  <si>
    <t>その他の受取利息･配当金収入</t>
  </si>
  <si>
    <t>未払金・手形債務内訳 （中学校・高等学校）</t>
    <rPh sb="0" eb="2">
      <t>ミハラ</t>
    </rPh>
    <rPh sb="2" eb="3">
      <t>キン</t>
    </rPh>
    <rPh sb="4" eb="6">
      <t>テガタ</t>
    </rPh>
    <rPh sb="6" eb="8">
      <t>サイム</t>
    </rPh>
    <rPh sb="8" eb="10">
      <t>ウチワケ</t>
    </rPh>
    <rPh sb="12" eb="15">
      <t>チュウガッコウ</t>
    </rPh>
    <rPh sb="16" eb="18">
      <t>コウトウ</t>
    </rPh>
    <rPh sb="18" eb="20">
      <t>ガッコウ</t>
    </rPh>
    <phoneticPr fontId="2"/>
  </si>
  <si>
    <t>Ｃ</t>
  </si>
  <si>
    <t>扶養親族たる子</t>
    <rPh sb="0" eb="2">
      <t>フヨウ</t>
    </rPh>
    <rPh sb="2" eb="4">
      <t>シンゾク</t>
    </rPh>
    <rPh sb="6" eb="7">
      <t>オヤコ</t>
    </rPh>
    <phoneticPr fontId="2"/>
  </si>
  <si>
    <t>扶養親族たる父母等</t>
    <rPh sb="0" eb="2">
      <t>フヨウ</t>
    </rPh>
    <rPh sb="2" eb="4">
      <t>シンゾク</t>
    </rPh>
    <rPh sb="6" eb="8">
      <t>フボ</t>
    </rPh>
    <rPh sb="8" eb="9">
      <t>ナド</t>
    </rPh>
    <phoneticPr fontId="2"/>
  </si>
  <si>
    <t>円</t>
    <rPh sb="0" eb="1">
      <t>エン</t>
    </rPh>
    <phoneticPr fontId="2"/>
  </si>
  <si>
    <t>附属事業収入</t>
    <rPh sb="0" eb="2">
      <t>フゾク</t>
    </rPh>
    <rPh sb="2" eb="4">
      <t>ジギョウ</t>
    </rPh>
    <rPh sb="4" eb="6">
      <t>シュウニュウ</t>
    </rPh>
    <phoneticPr fontId="2"/>
  </si>
  <si>
    <r>
      <t>○○</t>
    </r>
    <r>
      <rPr>
        <sz val="9"/>
        <rFont val="ＭＳ Ｐ明朝"/>
        <family val="1"/>
        <charset val="128"/>
      </rPr>
      <t>引当特定資産取崩収入</t>
    </r>
    <rPh sb="2" eb="3">
      <t>ヒ</t>
    </rPh>
    <rPh sb="3" eb="4">
      <t>ア</t>
    </rPh>
    <rPh sb="4" eb="6">
      <t>トクテイ</t>
    </rPh>
    <rPh sb="6" eb="8">
      <t>シサン</t>
    </rPh>
    <rPh sb="8" eb="10">
      <t>トリクズシ</t>
    </rPh>
    <rPh sb="10" eb="12">
      <t>シュウニュウ</t>
    </rPh>
    <phoneticPr fontId="2"/>
  </si>
  <si>
    <t>地域手当</t>
    <rPh sb="0" eb="2">
      <t>チイキ</t>
    </rPh>
    <rPh sb="2" eb="4">
      <t>テア</t>
    </rPh>
    <phoneticPr fontId="2"/>
  </si>
  <si>
    <t>（①A＋②＋④＋⑬）×３％＝支給額</t>
    <rPh sb="14" eb="17">
      <t>シキュウガク</t>
    </rPh>
    <phoneticPr fontId="2"/>
  </si>
  <si>
    <t>義務教育等教員特別手当</t>
    <rPh sb="0" eb="2">
      <t>ギム</t>
    </rPh>
    <rPh sb="2" eb="4">
      <t>キョウイク</t>
    </rPh>
    <rPh sb="4" eb="5">
      <t>トウ</t>
    </rPh>
    <rPh sb="5" eb="7">
      <t>キョウイン</t>
    </rPh>
    <rPh sb="7" eb="9">
      <t>トクベツ</t>
    </rPh>
    <rPh sb="9" eb="11">
      <t>テアテ</t>
    </rPh>
    <phoneticPr fontId="2"/>
  </si>
  <si>
    <t>　３級 - （副校長）</t>
    <rPh sb="2" eb="3">
      <t>キュウ</t>
    </rPh>
    <rPh sb="7" eb="10">
      <t>フクコウチョウ</t>
    </rPh>
    <phoneticPr fontId="2"/>
  </si>
  <si>
    <t>預り金支払支出</t>
    <rPh sb="0" eb="1">
      <t>アズ</t>
    </rPh>
    <rPh sb="2" eb="3">
      <t>キン</t>
    </rPh>
    <rPh sb="3" eb="5">
      <t>シハラ</t>
    </rPh>
    <rPh sb="5" eb="7">
      <t>シシュツ</t>
    </rPh>
    <phoneticPr fontId="2"/>
  </si>
  <si>
    <t>仮払金支払支出</t>
    <rPh sb="0" eb="2">
      <t>カリバライ</t>
    </rPh>
    <rPh sb="2" eb="3">
      <t>キン</t>
    </rPh>
    <rPh sb="3" eb="5">
      <t>シハラ</t>
    </rPh>
    <rPh sb="5" eb="7">
      <t>シシュツ</t>
    </rPh>
    <phoneticPr fontId="2"/>
  </si>
  <si>
    <t>扶養親族たる配偶者</t>
    <rPh sb="0" eb="2">
      <t>フヨウ</t>
    </rPh>
    <rPh sb="2" eb="4">
      <t>シンゾク</t>
    </rPh>
    <rPh sb="6" eb="9">
      <t>ハイグウシャ</t>
    </rPh>
    <phoneticPr fontId="2"/>
  </si>
  <si>
    <t>日本政策金融公庫</t>
    <rPh sb="0" eb="2">
      <t>ニホン</t>
    </rPh>
    <rPh sb="2" eb="4">
      <t>セイサク</t>
    </rPh>
    <rPh sb="4" eb="6">
      <t>キンユウ</t>
    </rPh>
    <rPh sb="6" eb="8">
      <t>コウコ</t>
    </rPh>
    <phoneticPr fontId="2"/>
  </si>
  <si>
    <t>年</t>
    <rPh sb="0" eb="1">
      <t>ネン</t>
    </rPh>
    <phoneticPr fontId="2"/>
  </si>
  <si>
    <t>コ　－ ス　名</t>
    <rPh sb="6" eb="7">
      <t>ナ</t>
    </rPh>
    <phoneticPr fontId="2"/>
  </si>
  <si>
    <t xml:space="preserve">   子　    10,000</t>
    <rPh sb="3" eb="4">
      <t>コ</t>
    </rPh>
    <phoneticPr fontId="2"/>
  </si>
  <si>
    <t>配偶者　　6,500　　　　　</t>
    <rPh sb="0" eb="3">
      <t>ハイグウシャ</t>
    </rPh>
    <phoneticPr fontId="9"/>
  </si>
  <si>
    <t>27才　(H26. 4. 1)</t>
    <rPh sb="2" eb="3">
      <t>サイ</t>
    </rPh>
    <phoneticPr fontId="9"/>
  </si>
  <si>
    <t>32才　(H21. 4. 1)</t>
    <rPh sb="2" eb="3">
      <t>サイ</t>
    </rPh>
    <phoneticPr fontId="9"/>
  </si>
  <si>
    <t>37才　(H16. 4. 1)</t>
    <rPh sb="2" eb="3">
      <t>サイ</t>
    </rPh>
    <phoneticPr fontId="9"/>
  </si>
  <si>
    <t xml:space="preserve"> 31年4月現在</t>
    <rPh sb="3" eb="4">
      <t>ネン</t>
    </rPh>
    <rPh sb="5" eb="6">
      <t>ツキ</t>
    </rPh>
    <rPh sb="6" eb="8">
      <t>ゲンザイ</t>
    </rPh>
    <phoneticPr fontId="9"/>
  </si>
  <si>
    <t>　６月　（①A＋②＋③＋④＋⑰）×130／100　=支給額(加算額含む。）</t>
    <rPh sb="2" eb="3">
      <t>ツキ</t>
    </rPh>
    <rPh sb="26" eb="29">
      <t>シキュウガク</t>
    </rPh>
    <rPh sb="30" eb="32">
      <t>カサン</t>
    </rPh>
    <rPh sb="32" eb="33">
      <t>ガク</t>
    </rPh>
    <rPh sb="33" eb="34">
      <t>フク</t>
    </rPh>
    <phoneticPr fontId="2"/>
  </si>
  <si>
    <t>１２月　（①A＋②＋③＋④＋⑰）×130／100　=支給額（加算額含む。）</t>
    <rPh sb="2" eb="3">
      <t>ツキ</t>
    </rPh>
    <rPh sb="26" eb="29">
      <t>シキュウガク</t>
    </rPh>
    <rPh sb="30" eb="32">
      <t>カサン</t>
    </rPh>
    <rPh sb="32" eb="33">
      <t>ガク</t>
    </rPh>
    <rPh sb="33" eb="34">
      <t>フク</t>
    </rPh>
    <phoneticPr fontId="2"/>
  </si>
  <si>
    <t>　　　　　</t>
    <phoneticPr fontId="2"/>
  </si>
  <si>
    <t>管理職手当の縮減</t>
    <rPh sb="0" eb="2">
      <t>カンリ</t>
    </rPh>
    <rPh sb="2" eb="3">
      <t>ショク</t>
    </rPh>
    <rPh sb="3" eb="5">
      <t>テアテ</t>
    </rPh>
    <rPh sb="6" eb="8">
      <t>シュクゲン</t>
    </rPh>
    <phoneticPr fontId="2"/>
  </si>
  <si>
    <t>　１級 - 経験年数１５年（新高３卒）以上</t>
    <rPh sb="2" eb="3">
      <t>キュウ</t>
    </rPh>
    <rPh sb="6" eb="8">
      <t>ケイケン</t>
    </rPh>
    <rPh sb="8" eb="10">
      <t>ネンスウ</t>
    </rPh>
    <rPh sb="12" eb="13">
      <t>ネン</t>
    </rPh>
    <rPh sb="14" eb="15">
      <t>シン</t>
    </rPh>
    <rPh sb="15" eb="16">
      <t>コウ</t>
    </rPh>
    <rPh sb="17" eb="18">
      <t>ソツ</t>
    </rPh>
    <rPh sb="19" eb="21">
      <t>イジョウ</t>
    </rPh>
    <phoneticPr fontId="2"/>
  </si>
  <si>
    <t xml:space="preserve">  ２級 - 経験年数　８年（新大４卒）以上</t>
    <rPh sb="3" eb="4">
      <t>キュウ</t>
    </rPh>
    <rPh sb="7" eb="9">
      <t>ケイケン</t>
    </rPh>
    <rPh sb="9" eb="11">
      <t>ネンスウ</t>
    </rPh>
    <rPh sb="13" eb="14">
      <t>ネン</t>
    </rPh>
    <rPh sb="15" eb="16">
      <t>シン</t>
    </rPh>
    <rPh sb="16" eb="17">
      <t>ダイ</t>
    </rPh>
    <rPh sb="18" eb="19">
      <t>ソツ</t>
    </rPh>
    <rPh sb="20" eb="22">
      <t>イジョウ</t>
    </rPh>
    <phoneticPr fontId="2"/>
  </si>
  <si>
    <t>　１級 - 経験年数３２年（新高３卒）以上</t>
    <rPh sb="2" eb="3">
      <t>キュウ</t>
    </rPh>
    <rPh sb="6" eb="8">
      <t>ケイケン</t>
    </rPh>
    <rPh sb="8" eb="10">
      <t>ネンスウ</t>
    </rPh>
    <rPh sb="12" eb="13">
      <t>ネン</t>
    </rPh>
    <rPh sb="14" eb="15">
      <t>シン</t>
    </rPh>
    <rPh sb="15" eb="16">
      <t>コウ</t>
    </rPh>
    <rPh sb="17" eb="18">
      <t>ソツ</t>
    </rPh>
    <rPh sb="19" eb="21">
      <t>イジョウ</t>
    </rPh>
    <phoneticPr fontId="2"/>
  </si>
  <si>
    <t>　２級 - 経験年数２４年（新大４卒）以上</t>
    <rPh sb="2" eb="3">
      <t>キュウ</t>
    </rPh>
    <rPh sb="6" eb="8">
      <t>ケイケン</t>
    </rPh>
    <rPh sb="8" eb="10">
      <t>ネンスウ</t>
    </rPh>
    <rPh sb="12" eb="13">
      <t>ネン</t>
    </rPh>
    <rPh sb="14" eb="15">
      <t>シン</t>
    </rPh>
    <rPh sb="15" eb="16">
      <t>ダイ</t>
    </rPh>
    <rPh sb="17" eb="18">
      <t>ソツ</t>
    </rPh>
    <rPh sb="19" eb="21">
      <t>イジョウ</t>
    </rPh>
    <phoneticPr fontId="2"/>
  </si>
  <si>
    <t>　４級 - 人事委員会が別に定める職員</t>
    <rPh sb="2" eb="3">
      <t>キュウ</t>
    </rPh>
    <rPh sb="6" eb="8">
      <t>ジンジ</t>
    </rPh>
    <rPh sb="8" eb="11">
      <t>イインカイ</t>
    </rPh>
    <rPh sb="12" eb="13">
      <t>ベツ</t>
    </rPh>
    <rPh sb="14" eb="15">
      <t>サダ</t>
    </rPh>
    <rPh sb="17" eb="19">
      <t>ショクイン</t>
    </rPh>
    <phoneticPr fontId="2"/>
  </si>
  <si>
    <t>2年度</t>
    <rPh sb="1" eb="3">
      <t>ネンド</t>
    </rPh>
    <phoneticPr fontId="2"/>
  </si>
  <si>
    <t>42才　(H11. 4. 1)</t>
    <rPh sb="2" eb="3">
      <t>サイ</t>
    </rPh>
    <phoneticPr fontId="9"/>
  </si>
  <si>
    <t>47才　(H6. 4. 1)</t>
    <rPh sb="2" eb="3">
      <t>サイ</t>
    </rPh>
    <phoneticPr fontId="9"/>
  </si>
  <si>
    <t>57才　(Ｓ59. 4. 1)</t>
    <rPh sb="2" eb="3">
      <t>サイ</t>
    </rPh>
    <phoneticPr fontId="9"/>
  </si>
  <si>
    <t>60才　(Ｓ56. 4. 1)</t>
    <rPh sb="2" eb="3">
      <t>サイ</t>
    </rPh>
    <phoneticPr fontId="9"/>
  </si>
  <si>
    <t xml:space="preserve"> 令和元年度給与等支給状況</t>
    <rPh sb="1" eb="3">
      <t>レイワ</t>
    </rPh>
    <rPh sb="3" eb="4">
      <t>モト</t>
    </rPh>
    <rPh sb="4" eb="5">
      <t>ネン</t>
    </rPh>
    <rPh sb="5" eb="6">
      <t>ド</t>
    </rPh>
    <rPh sb="6" eb="8">
      <t>キュウヨ</t>
    </rPh>
    <rPh sb="8" eb="9">
      <t>トウ</t>
    </rPh>
    <rPh sb="9" eb="11">
      <t>シキュウ</t>
    </rPh>
    <rPh sb="11" eb="13">
      <t>ジョウキョウ</t>
    </rPh>
    <phoneticPr fontId="2"/>
  </si>
  <si>
    <t>22才　(H31. 4. 1)</t>
    <rPh sb="2" eb="3">
      <t>サイ</t>
    </rPh>
    <phoneticPr fontId="9"/>
  </si>
  <si>
    <t>元　決算額</t>
    <rPh sb="2" eb="3">
      <t>ケツ</t>
    </rPh>
    <rPh sb="3" eb="4">
      <t>ザン</t>
    </rPh>
    <rPh sb="4" eb="5">
      <t>ガク</t>
    </rPh>
    <phoneticPr fontId="2"/>
  </si>
  <si>
    <t>2　予算額</t>
    <rPh sb="2" eb="3">
      <t>ヨ</t>
    </rPh>
    <rPh sb="3" eb="4">
      <t>ザン</t>
    </rPh>
    <rPh sb="4" eb="5">
      <t>ガク</t>
    </rPh>
    <phoneticPr fontId="2"/>
  </si>
  <si>
    <t>令和元年度決算額及び令和2年度予算額　</t>
    <rPh sb="5" eb="7">
      <t>ケッサン</t>
    </rPh>
    <rPh sb="7" eb="8">
      <t>ガク</t>
    </rPh>
    <rPh sb="8" eb="9">
      <t>オヨ</t>
    </rPh>
    <rPh sb="10" eb="12">
      <t>レイワ</t>
    </rPh>
    <rPh sb="13" eb="15">
      <t>ネンド</t>
    </rPh>
    <rPh sb="15" eb="17">
      <t>ヨサン</t>
    </rPh>
    <rPh sb="17" eb="18">
      <t>ガク</t>
    </rPh>
    <phoneticPr fontId="2"/>
  </si>
  <si>
    <t>高校教諭（大卒）給与調 （元年度決算・2年度決算見込）</t>
    <rPh sb="0" eb="2">
      <t>コウコウ</t>
    </rPh>
    <rPh sb="2" eb="4">
      <t>キョウユ</t>
    </rPh>
    <rPh sb="5" eb="7">
      <t>ダイソツ</t>
    </rPh>
    <rPh sb="8" eb="10">
      <t>キュウヨ</t>
    </rPh>
    <rPh sb="10" eb="11">
      <t>チョウ</t>
    </rPh>
    <rPh sb="14" eb="16">
      <t>ネンド</t>
    </rPh>
    <rPh sb="16" eb="18">
      <t>ケッサン</t>
    </rPh>
    <rPh sb="20" eb="22">
      <t>ネンド</t>
    </rPh>
    <rPh sb="22" eb="24">
      <t>ケッサン</t>
    </rPh>
    <rPh sb="24" eb="26">
      <t>ミコ</t>
    </rPh>
    <phoneticPr fontId="2"/>
  </si>
  <si>
    <t>令和元年度退学者及び原級留置者数等調査票</t>
    <rPh sb="5" eb="8">
      <t>タイガクシャ</t>
    </rPh>
    <rPh sb="8" eb="9">
      <t>オヨ</t>
    </rPh>
    <rPh sb="10" eb="12">
      <t>ゲンキュウ</t>
    </rPh>
    <rPh sb="12" eb="14">
      <t>リュウチ</t>
    </rPh>
    <rPh sb="14" eb="15">
      <t>シャ</t>
    </rPh>
    <rPh sb="15" eb="16">
      <t>スウ</t>
    </rPh>
    <rPh sb="16" eb="17">
      <t>トウ</t>
    </rPh>
    <rPh sb="17" eb="20">
      <t>チョウサヒョウ</t>
    </rPh>
    <phoneticPr fontId="2"/>
  </si>
  <si>
    <t>１．令和元年度決算額及び令和2年度予算額</t>
    <rPh sb="2" eb="4">
      <t>レイワ</t>
    </rPh>
    <rPh sb="4" eb="6">
      <t>ガンネン</t>
    </rPh>
    <rPh sb="5" eb="7">
      <t>ネンド</t>
    </rPh>
    <rPh sb="7" eb="9">
      <t>ケッサン</t>
    </rPh>
    <rPh sb="9" eb="10">
      <t>ガク</t>
    </rPh>
    <rPh sb="10" eb="11">
      <t>オヨ</t>
    </rPh>
    <rPh sb="12" eb="14">
      <t>レイワ</t>
    </rPh>
    <rPh sb="15" eb="17">
      <t>ネンド</t>
    </rPh>
    <rPh sb="17" eb="19">
      <t>ヨサン</t>
    </rPh>
    <rPh sb="19" eb="20">
      <t>ガク</t>
    </rPh>
    <phoneticPr fontId="2"/>
  </si>
  <si>
    <t>元年度</t>
    <rPh sb="1" eb="3">
      <t>ネンド</t>
    </rPh>
    <phoneticPr fontId="2"/>
  </si>
  <si>
    <t>元</t>
    <phoneticPr fontId="2"/>
  </si>
  <si>
    <t>元入学者</t>
    <rPh sb="1" eb="4">
      <t>ニュウガクシャ</t>
    </rPh>
    <phoneticPr fontId="2"/>
  </si>
  <si>
    <t>2入学者</t>
    <rPh sb="1" eb="4">
      <t>ニュウガクシャ</t>
    </rPh>
    <phoneticPr fontId="2"/>
  </si>
  <si>
    <t>元</t>
    <phoneticPr fontId="2"/>
  </si>
  <si>
    <t>③　令和元年度生徒納付金減免額（奨学費支出）</t>
    <rPh sb="7" eb="9">
      <t>セイト</t>
    </rPh>
    <rPh sb="9" eb="12">
      <t>ノウフキン</t>
    </rPh>
    <rPh sb="12" eb="14">
      <t>ゲンメン</t>
    </rPh>
    <rPh sb="14" eb="15">
      <t>ガク</t>
    </rPh>
    <rPh sb="16" eb="18">
      <t>ショウガク</t>
    </rPh>
    <rPh sb="18" eb="19">
      <t>ヒ</t>
    </rPh>
    <rPh sb="19" eb="21">
      <t>シシュツ</t>
    </rPh>
    <phoneticPr fontId="2"/>
  </si>
  <si>
    <t>（注）合計額は、「元年決算額奨学費支出」に符合すること。</t>
    <rPh sb="1" eb="2">
      <t>チュウ</t>
    </rPh>
    <rPh sb="3" eb="5">
      <t>ゴウケイ</t>
    </rPh>
    <rPh sb="5" eb="6">
      <t>ガク</t>
    </rPh>
    <rPh sb="9" eb="10">
      <t>モト</t>
    </rPh>
    <rPh sb="10" eb="11">
      <t>ネン</t>
    </rPh>
    <rPh sb="11" eb="13">
      <t>ケッサン</t>
    </rPh>
    <rPh sb="13" eb="14">
      <t>ガク</t>
    </rPh>
    <rPh sb="14" eb="16">
      <t>ショウガク</t>
    </rPh>
    <rPh sb="16" eb="17">
      <t>ヒ</t>
    </rPh>
    <rPh sb="17" eb="19">
      <t>シシュツ</t>
    </rPh>
    <rPh sb="21" eb="23">
      <t>フゴウ</t>
    </rPh>
    <phoneticPr fontId="2"/>
  </si>
  <si>
    <t>　　　ア　元年度決算額は、当該年度中に分割交付した補助金の総額とすること。</t>
    <rPh sb="6" eb="8">
      <t>ネンド</t>
    </rPh>
    <rPh sb="8" eb="10">
      <t>ケッサン</t>
    </rPh>
    <rPh sb="10" eb="11">
      <t>ガク</t>
    </rPh>
    <rPh sb="13" eb="15">
      <t>トウガイ</t>
    </rPh>
    <rPh sb="15" eb="17">
      <t>ネンド</t>
    </rPh>
    <rPh sb="17" eb="18">
      <t>ナカ</t>
    </rPh>
    <rPh sb="19" eb="21">
      <t>ブンカツ</t>
    </rPh>
    <rPh sb="21" eb="23">
      <t>コウフ</t>
    </rPh>
    <rPh sb="25" eb="28">
      <t>ホジョキン</t>
    </rPh>
    <rPh sb="29" eb="31">
      <t>ソウガク</t>
    </rPh>
    <phoneticPr fontId="2"/>
  </si>
  <si>
    <t>　　　イ　2年度予算額は、当該学校の予算額とする。</t>
    <rPh sb="6" eb="8">
      <t>ネンド</t>
    </rPh>
    <rPh sb="8" eb="10">
      <t>ヨサン</t>
    </rPh>
    <rPh sb="10" eb="11">
      <t>ガク</t>
    </rPh>
    <rPh sb="13" eb="15">
      <t>トウガイ</t>
    </rPh>
    <rPh sb="15" eb="17">
      <t>ガッコウ</t>
    </rPh>
    <rPh sb="18" eb="20">
      <t>ヨサン</t>
    </rPh>
    <rPh sb="20" eb="21">
      <t>ガク</t>
    </rPh>
    <phoneticPr fontId="2"/>
  </si>
  <si>
    <t>元  年  度  決  算  額</t>
    <rPh sb="3" eb="4">
      <t>トシ</t>
    </rPh>
    <rPh sb="6" eb="7">
      <t>ド</t>
    </rPh>
    <rPh sb="9" eb="10">
      <t>ケツ</t>
    </rPh>
    <rPh sb="12" eb="13">
      <t>ザン</t>
    </rPh>
    <rPh sb="15" eb="16">
      <t>ガク</t>
    </rPh>
    <phoneticPr fontId="2"/>
  </si>
  <si>
    <t>2　年　度　予　算　額</t>
    <rPh sb="2" eb="3">
      <t>トシ</t>
    </rPh>
    <rPh sb="4" eb="5">
      <t>ド</t>
    </rPh>
    <rPh sb="6" eb="7">
      <t>ヨ</t>
    </rPh>
    <rPh sb="8" eb="9">
      <t>ザン</t>
    </rPh>
    <rPh sb="10" eb="11">
      <t>ガク</t>
    </rPh>
    <phoneticPr fontId="2"/>
  </si>
  <si>
    <t>(注）　令和元年度決算額及び令和2年度予算額に符合すること。</t>
    <rPh sb="1" eb="2">
      <t>チュウ</t>
    </rPh>
    <rPh sb="9" eb="11">
      <t>ケッサン</t>
    </rPh>
    <rPh sb="11" eb="12">
      <t>ガク</t>
    </rPh>
    <rPh sb="12" eb="13">
      <t>オヨ</t>
    </rPh>
    <rPh sb="14" eb="16">
      <t>レイワ</t>
    </rPh>
    <rPh sb="17" eb="19">
      <t>ネンド</t>
    </rPh>
    <rPh sb="19" eb="22">
      <t>ヨサンガク</t>
    </rPh>
    <rPh sb="23" eb="25">
      <t>フゴウ</t>
    </rPh>
    <phoneticPr fontId="2"/>
  </si>
  <si>
    <t>元　年　度　決　算　額</t>
    <rPh sb="2" eb="3">
      <t>トシ</t>
    </rPh>
    <rPh sb="4" eb="5">
      <t>ド</t>
    </rPh>
    <rPh sb="6" eb="7">
      <t>ケツ</t>
    </rPh>
    <rPh sb="8" eb="9">
      <t>ザン</t>
    </rPh>
    <rPh sb="10" eb="11">
      <t>ガク</t>
    </rPh>
    <phoneticPr fontId="2"/>
  </si>
  <si>
    <t>1. 本務教職員給与支給額　（元年度決算）</t>
    <rPh sb="3" eb="5">
      <t>ホンム</t>
    </rPh>
    <rPh sb="5" eb="8">
      <t>キョウショクイン</t>
    </rPh>
    <rPh sb="8" eb="10">
      <t>キュウヨ</t>
    </rPh>
    <rPh sb="10" eb="12">
      <t>シキュウ</t>
    </rPh>
    <rPh sb="12" eb="13">
      <t>ガク</t>
    </rPh>
    <rPh sb="16" eb="18">
      <t>ネンド</t>
    </rPh>
    <rPh sb="18" eb="20">
      <t>ケッサン</t>
    </rPh>
    <phoneticPr fontId="2"/>
  </si>
  <si>
    <t>2. 本務教職員年令構成　（2. 5. 1現在）</t>
    <rPh sb="3" eb="5">
      <t>ホンム</t>
    </rPh>
    <rPh sb="5" eb="8">
      <t>キョウショクイン</t>
    </rPh>
    <rPh sb="8" eb="10">
      <t>ネンレイ</t>
    </rPh>
    <rPh sb="10" eb="12">
      <t>コウセイ</t>
    </rPh>
    <rPh sb="21" eb="23">
      <t>ゲンザイ</t>
    </rPh>
    <phoneticPr fontId="2"/>
  </si>
  <si>
    <t>（６-1）　高　校　教　諭　（大　卒）　給　与　調　（元年度決算）</t>
    <rPh sb="6" eb="7">
      <t>タカ</t>
    </rPh>
    <rPh sb="8" eb="9">
      <t>コウ</t>
    </rPh>
    <rPh sb="10" eb="11">
      <t>キョウ</t>
    </rPh>
    <rPh sb="12" eb="13">
      <t>サトシ</t>
    </rPh>
    <rPh sb="15" eb="16">
      <t>ダイ</t>
    </rPh>
    <rPh sb="17" eb="18">
      <t>ソツ</t>
    </rPh>
    <rPh sb="20" eb="21">
      <t>キュウ</t>
    </rPh>
    <rPh sb="22" eb="23">
      <t>アタエ</t>
    </rPh>
    <rPh sb="24" eb="25">
      <t>チョウ</t>
    </rPh>
    <rPh sb="28" eb="29">
      <t>ネン</t>
    </rPh>
    <rPh sb="29" eb="30">
      <t>ド</t>
    </rPh>
    <rPh sb="30" eb="31">
      <t>ケツ</t>
    </rPh>
    <rPh sb="31" eb="32">
      <t>ザン</t>
    </rPh>
    <phoneticPr fontId="2"/>
  </si>
  <si>
    <t xml:space="preserve"> 2年1月よ り</t>
    <rPh sb="2" eb="3">
      <t>ネン</t>
    </rPh>
    <rPh sb="4" eb="5">
      <t>ツキ</t>
    </rPh>
    <phoneticPr fontId="2"/>
  </si>
  <si>
    <t>元　年　度　の　級　及　び　号　俸</t>
    <rPh sb="0" eb="1">
      <t>モト</t>
    </rPh>
    <rPh sb="2" eb="3">
      <t>トシ</t>
    </rPh>
    <rPh sb="4" eb="5">
      <t>ド</t>
    </rPh>
    <rPh sb="8" eb="9">
      <t>キュウ</t>
    </rPh>
    <rPh sb="10" eb="11">
      <t>オヨ</t>
    </rPh>
    <rPh sb="14" eb="17">
      <t>ゴウホウ</t>
    </rPh>
    <phoneticPr fontId="9"/>
  </si>
  <si>
    <t xml:space="preserve"> 31年4月現在</t>
    <phoneticPr fontId="2"/>
  </si>
  <si>
    <t>元年度の級及び号俸</t>
    <rPh sb="0" eb="1">
      <t>モト</t>
    </rPh>
    <rPh sb="1" eb="2">
      <t>トシ</t>
    </rPh>
    <rPh sb="2" eb="3">
      <t>ド</t>
    </rPh>
    <rPh sb="4" eb="5">
      <t>キュウ</t>
    </rPh>
    <rPh sb="5" eb="6">
      <t>オヨ</t>
    </rPh>
    <rPh sb="7" eb="9">
      <t>ゴウホウ</t>
    </rPh>
    <phoneticPr fontId="9"/>
  </si>
  <si>
    <t>元 　 年　　度　　道　　立　　高　　校　　支　　給　　額（基金協会調）</t>
    <rPh sb="4" eb="5">
      <t>トシ</t>
    </rPh>
    <rPh sb="7" eb="8">
      <t>ド</t>
    </rPh>
    <rPh sb="10" eb="11">
      <t>ミチ</t>
    </rPh>
    <rPh sb="13" eb="14">
      <t>リツ</t>
    </rPh>
    <rPh sb="16" eb="17">
      <t>タカ</t>
    </rPh>
    <rPh sb="19" eb="20">
      <t>コウ</t>
    </rPh>
    <rPh sb="22" eb="23">
      <t>ササ</t>
    </rPh>
    <rPh sb="25" eb="26">
      <t>キュウ</t>
    </rPh>
    <rPh sb="28" eb="29">
      <t>ガク</t>
    </rPh>
    <rPh sb="30" eb="32">
      <t>キキン</t>
    </rPh>
    <rPh sb="32" eb="34">
      <t>キョウカイ</t>
    </rPh>
    <rPh sb="34" eb="35">
      <t>シラベ</t>
    </rPh>
    <phoneticPr fontId="2"/>
  </si>
  <si>
    <t>元　　　　年　　　　度　　　　支　　　　給　　　　額</t>
    <rPh sb="5" eb="6">
      <t>トシ</t>
    </rPh>
    <rPh sb="10" eb="11">
      <t>ド</t>
    </rPh>
    <rPh sb="15" eb="16">
      <t>ササ</t>
    </rPh>
    <rPh sb="20" eb="21">
      <t>キュウ</t>
    </rPh>
    <rPh sb="25" eb="26">
      <t>ガク</t>
    </rPh>
    <phoneticPr fontId="2"/>
  </si>
  <si>
    <t>（６-1）　高　校　教　諭　（大　卒）　給　与　調　（2年度決算見込）</t>
    <rPh sb="6" eb="7">
      <t>タカ</t>
    </rPh>
    <rPh sb="8" eb="9">
      <t>コウ</t>
    </rPh>
    <rPh sb="10" eb="11">
      <t>キョウ</t>
    </rPh>
    <rPh sb="12" eb="13">
      <t>サトシ</t>
    </rPh>
    <rPh sb="15" eb="16">
      <t>ダイ</t>
    </rPh>
    <rPh sb="17" eb="18">
      <t>ソツ</t>
    </rPh>
    <rPh sb="20" eb="21">
      <t>キュウ</t>
    </rPh>
    <rPh sb="22" eb="23">
      <t>アタエ</t>
    </rPh>
    <rPh sb="24" eb="25">
      <t>チョウ</t>
    </rPh>
    <rPh sb="28" eb="29">
      <t>ネン</t>
    </rPh>
    <rPh sb="29" eb="30">
      <t>ド</t>
    </rPh>
    <rPh sb="30" eb="31">
      <t>ケツ</t>
    </rPh>
    <rPh sb="31" eb="32">
      <t>ザン</t>
    </rPh>
    <rPh sb="32" eb="33">
      <t>ミ</t>
    </rPh>
    <rPh sb="33" eb="34">
      <t>コミ</t>
    </rPh>
    <phoneticPr fontId="2"/>
  </si>
  <si>
    <t>2　年　度　の　級　及　び　号　俸</t>
    <rPh sb="2" eb="3">
      <t>トシ</t>
    </rPh>
    <rPh sb="4" eb="5">
      <t>ド</t>
    </rPh>
    <rPh sb="8" eb="9">
      <t>キュウ</t>
    </rPh>
    <rPh sb="10" eb="11">
      <t>オヨ</t>
    </rPh>
    <rPh sb="14" eb="17">
      <t>ゴウホウ</t>
    </rPh>
    <phoneticPr fontId="9"/>
  </si>
  <si>
    <t xml:space="preserve">   3年1月よ り</t>
    <rPh sb="4" eb="5">
      <t>ネン</t>
    </rPh>
    <rPh sb="6" eb="7">
      <t>ツキ</t>
    </rPh>
    <phoneticPr fontId="2"/>
  </si>
  <si>
    <t xml:space="preserve">   2年4月現在</t>
    <rPh sb="4" eb="5">
      <t>ネン</t>
    </rPh>
    <rPh sb="6" eb="7">
      <t>ツキ</t>
    </rPh>
    <rPh sb="7" eb="9">
      <t>ゲンザイ</t>
    </rPh>
    <phoneticPr fontId="9"/>
  </si>
  <si>
    <t>2年度の級及び号俸</t>
    <rPh sb="1" eb="2">
      <t>トシ</t>
    </rPh>
    <rPh sb="2" eb="3">
      <t>ド</t>
    </rPh>
    <rPh sb="4" eb="5">
      <t>キュウ</t>
    </rPh>
    <rPh sb="5" eb="6">
      <t>オヨ</t>
    </rPh>
    <rPh sb="7" eb="9">
      <t>ゴウホウ</t>
    </rPh>
    <phoneticPr fontId="9"/>
  </si>
  <si>
    <t xml:space="preserve"> 令和2年度給与等支給状況</t>
    <rPh sb="1" eb="3">
      <t>レイワ</t>
    </rPh>
    <rPh sb="4" eb="5">
      <t>ネン</t>
    </rPh>
    <rPh sb="5" eb="6">
      <t>ド</t>
    </rPh>
    <rPh sb="6" eb="8">
      <t>キュウヨ</t>
    </rPh>
    <rPh sb="8" eb="9">
      <t>トウ</t>
    </rPh>
    <rPh sb="9" eb="11">
      <t>シキュウ</t>
    </rPh>
    <rPh sb="11" eb="13">
      <t>ジョウキョウ</t>
    </rPh>
    <phoneticPr fontId="2"/>
  </si>
  <si>
    <t>2年度支給額（月額）</t>
    <rPh sb="1" eb="3">
      <t>ネンド</t>
    </rPh>
    <rPh sb="3" eb="5">
      <t>シキュウ</t>
    </rPh>
    <rPh sb="5" eb="6">
      <t>ガク</t>
    </rPh>
    <rPh sb="7" eb="9">
      <t>ゲツガク</t>
    </rPh>
    <phoneticPr fontId="2"/>
  </si>
  <si>
    <t>2 　 年　　度　　道　　立　　高　　校　　支　　給　　額（基金協会調）</t>
    <rPh sb="4" eb="5">
      <t>トシ</t>
    </rPh>
    <rPh sb="7" eb="8">
      <t>ド</t>
    </rPh>
    <rPh sb="10" eb="11">
      <t>ミチ</t>
    </rPh>
    <rPh sb="13" eb="14">
      <t>リツ</t>
    </rPh>
    <rPh sb="16" eb="17">
      <t>タカ</t>
    </rPh>
    <rPh sb="19" eb="20">
      <t>コウ</t>
    </rPh>
    <rPh sb="22" eb="23">
      <t>ササ</t>
    </rPh>
    <rPh sb="25" eb="26">
      <t>キュウ</t>
    </rPh>
    <rPh sb="28" eb="29">
      <t>ガク</t>
    </rPh>
    <rPh sb="30" eb="32">
      <t>キキン</t>
    </rPh>
    <rPh sb="32" eb="34">
      <t>キョウカイ</t>
    </rPh>
    <rPh sb="34" eb="35">
      <t>シラベ</t>
    </rPh>
    <phoneticPr fontId="2"/>
  </si>
  <si>
    <t>2　　　　年　　　　度　　　　支　　　　給　　　　額</t>
    <rPh sb="5" eb="6">
      <t>トシ</t>
    </rPh>
    <rPh sb="10" eb="11">
      <t>ド</t>
    </rPh>
    <rPh sb="15" eb="16">
      <t>ササ</t>
    </rPh>
    <rPh sb="20" eb="21">
      <t>キュウ</t>
    </rPh>
    <rPh sb="25" eb="26">
      <t>ガク</t>
    </rPh>
    <phoneticPr fontId="2"/>
  </si>
  <si>
    <t>元 年 度 決 算 額</t>
    <rPh sb="2" eb="3">
      <t>トシ</t>
    </rPh>
    <rPh sb="4" eb="5">
      <t>ド</t>
    </rPh>
    <rPh sb="6" eb="7">
      <t>ケツ</t>
    </rPh>
    <rPh sb="8" eb="9">
      <t>ザン</t>
    </rPh>
    <rPh sb="10" eb="11">
      <t>ガク</t>
    </rPh>
    <phoneticPr fontId="2"/>
  </si>
  <si>
    <t>2 年 度 予 算 額</t>
    <rPh sb="2" eb="3">
      <t>トシ</t>
    </rPh>
    <rPh sb="4" eb="5">
      <t>ド</t>
    </rPh>
    <rPh sb="6" eb="7">
      <t>ヨ</t>
    </rPh>
    <rPh sb="8" eb="9">
      <t>ザン</t>
    </rPh>
    <rPh sb="10" eb="11">
      <t>ガク</t>
    </rPh>
    <phoneticPr fontId="2"/>
  </si>
  <si>
    <t>元年度決算</t>
    <rPh sb="1" eb="3">
      <t>ネンド</t>
    </rPh>
    <rPh sb="3" eb="5">
      <t>ケッサン</t>
    </rPh>
    <phoneticPr fontId="2"/>
  </si>
  <si>
    <t>2年度予算</t>
    <rPh sb="1" eb="3">
      <t>ネンド</t>
    </rPh>
    <rPh sb="3" eb="5">
      <t>ヨサン</t>
    </rPh>
    <phoneticPr fontId="2"/>
  </si>
  <si>
    <t>○　2年度予算の当該学校分負担金積算の説明</t>
    <rPh sb="3" eb="5">
      <t>ネンド</t>
    </rPh>
    <rPh sb="5" eb="7">
      <t>ヨサン</t>
    </rPh>
    <rPh sb="8" eb="10">
      <t>トウガイ</t>
    </rPh>
    <rPh sb="10" eb="12">
      <t>ガッコウ</t>
    </rPh>
    <rPh sb="12" eb="13">
      <t>ブン</t>
    </rPh>
    <rPh sb="13" eb="16">
      <t>フタンキン</t>
    </rPh>
    <rPh sb="16" eb="18">
      <t>セキサン</t>
    </rPh>
    <rPh sb="19" eb="21">
      <t>セツメイ</t>
    </rPh>
    <phoneticPr fontId="2"/>
  </si>
  <si>
    <t>（2.3.31現在）</t>
    <rPh sb="7" eb="9">
      <t>ゲンザイ</t>
    </rPh>
    <phoneticPr fontId="2"/>
  </si>
  <si>
    <t>7以降</t>
    <rPh sb="1" eb="3">
      <t>イコウ</t>
    </rPh>
    <phoneticPr fontId="2"/>
  </si>
  <si>
    <t>2年度</t>
    <phoneticPr fontId="2"/>
  </si>
  <si>
    <t>3年度</t>
    <phoneticPr fontId="2"/>
  </si>
  <si>
    <t>4年度</t>
    <phoneticPr fontId="2"/>
  </si>
  <si>
    <t>5年度</t>
    <phoneticPr fontId="2"/>
  </si>
  <si>
    <t>6年度</t>
    <rPh sb="1" eb="3">
      <t>ネンド</t>
    </rPh>
    <phoneticPr fontId="2"/>
  </si>
  <si>
    <t>R.2. 3.31</t>
    <phoneticPr fontId="2"/>
  </si>
  <si>
    <t>元年度末残額</t>
    <rPh sb="0" eb="1">
      <t>モト</t>
    </rPh>
    <rPh sb="1" eb="3">
      <t>ネンド</t>
    </rPh>
    <rPh sb="3" eb="4">
      <t>マツ</t>
    </rPh>
    <rPh sb="4" eb="6">
      <t>ザンガク</t>
    </rPh>
    <phoneticPr fontId="2"/>
  </si>
  <si>
    <t xml:space="preserve">    4． 令和元年度退学者及び原級留置者数等調査票</t>
    <rPh sb="7" eb="9">
      <t>レイワ</t>
    </rPh>
    <rPh sb="9" eb="11">
      <t>ガンネン</t>
    </rPh>
    <rPh sb="10" eb="12">
      <t>ネンド</t>
    </rPh>
    <rPh sb="12" eb="15">
      <t>タイガクシャ</t>
    </rPh>
    <rPh sb="15" eb="16">
      <t>オヨ</t>
    </rPh>
    <rPh sb="17" eb="19">
      <t>ゲンキュウ</t>
    </rPh>
    <rPh sb="19" eb="21">
      <t>リュウチ</t>
    </rPh>
    <rPh sb="21" eb="22">
      <t>シャ</t>
    </rPh>
    <rPh sb="22" eb="23">
      <t>カズ</t>
    </rPh>
    <rPh sb="23" eb="24">
      <t>トウ</t>
    </rPh>
    <rPh sb="24" eb="27">
      <t>チョウサヒョウ</t>
    </rPh>
    <phoneticPr fontId="2"/>
  </si>
  <si>
    <t>5. 卒業生（令和2年3月卒）の進路状況等</t>
    <rPh sb="3" eb="5">
      <t>ソツギョウ</t>
    </rPh>
    <rPh sb="5" eb="6">
      <t>セイ</t>
    </rPh>
    <rPh sb="7" eb="9">
      <t>レイワ</t>
    </rPh>
    <rPh sb="10" eb="11">
      <t>ネン</t>
    </rPh>
    <rPh sb="12" eb="13">
      <t>ガツ</t>
    </rPh>
    <rPh sb="13" eb="14">
      <t>ソツ</t>
    </rPh>
    <rPh sb="16" eb="18">
      <t>シンロ</t>
    </rPh>
    <rPh sb="18" eb="20">
      <t>ジョウキョウ</t>
    </rPh>
    <rPh sb="20" eb="21">
      <t>トウ</t>
    </rPh>
    <phoneticPr fontId="2"/>
  </si>
  <si>
    <t xml:space="preserve"> 1． 令和元年度中における授業料等の滞納状況</t>
    <rPh sb="4" eb="6">
      <t>レイワ</t>
    </rPh>
    <rPh sb="6" eb="8">
      <t>ガンネン</t>
    </rPh>
    <rPh sb="7" eb="9">
      <t>ネンド</t>
    </rPh>
    <rPh sb="9" eb="10">
      <t>チュウ</t>
    </rPh>
    <rPh sb="14" eb="17">
      <t>ジュギョウリョウ</t>
    </rPh>
    <rPh sb="17" eb="18">
      <t>トウ</t>
    </rPh>
    <rPh sb="19" eb="21">
      <t>タイノウ</t>
    </rPh>
    <rPh sb="21" eb="23">
      <t>ジョウキョウ</t>
    </rPh>
    <phoneticPr fontId="2"/>
  </si>
  <si>
    <t>令和元年度5月1日現在生徒数  Ａ</t>
    <rPh sb="0" eb="2">
      <t>レイワ</t>
    </rPh>
    <rPh sb="2" eb="4">
      <t>ガンネン</t>
    </rPh>
    <rPh sb="3" eb="4">
      <t>ネン</t>
    </rPh>
    <rPh sb="4" eb="5">
      <t>ド</t>
    </rPh>
    <rPh sb="6" eb="7">
      <t>ガツ</t>
    </rPh>
    <rPh sb="8" eb="9">
      <t>ニチ</t>
    </rPh>
    <rPh sb="9" eb="11">
      <t>ゲンザイ</t>
    </rPh>
    <rPh sb="11" eb="14">
      <t>セイトスウ</t>
    </rPh>
    <phoneticPr fontId="2"/>
  </si>
  <si>
    <t>卒業生（令和2年3月卒）の進路状況等</t>
    <rPh sb="0" eb="3">
      <t>ソツギョウセイ</t>
    </rPh>
    <rPh sb="4" eb="6">
      <t>レイワ</t>
    </rPh>
    <rPh sb="7" eb="8">
      <t>ネン</t>
    </rPh>
    <rPh sb="9" eb="10">
      <t>ツキ</t>
    </rPh>
    <rPh sb="10" eb="11">
      <t>ソツ</t>
    </rPh>
    <rPh sb="13" eb="15">
      <t>シンロ</t>
    </rPh>
    <rPh sb="15" eb="17">
      <t>ジョウキョウ</t>
    </rPh>
    <rPh sb="17" eb="18">
      <t>トウ</t>
    </rPh>
    <phoneticPr fontId="2"/>
  </si>
  <si>
    <t>元年度支給額（月額）</t>
    <rPh sb="0" eb="1">
      <t>モト</t>
    </rPh>
    <rPh sb="1" eb="3">
      <t>ネンド</t>
    </rPh>
    <rPh sb="3" eb="5">
      <t>シキュウ</t>
    </rPh>
    <rPh sb="5" eb="6">
      <t>ガク</t>
    </rPh>
    <rPh sb="7" eb="9">
      <t>ゲツガク</t>
    </rPh>
    <phoneticPr fontId="2"/>
  </si>
  <si>
    <t>元.5.１現在</t>
    <rPh sb="0" eb="1">
      <t>モト</t>
    </rPh>
    <rPh sb="5" eb="7">
      <t>ゲンザイ</t>
    </rPh>
    <phoneticPr fontId="2"/>
  </si>
  <si>
    <t>　　世　帯　主 　・　 独　 身</t>
    <rPh sb="2" eb="3">
      <t>ヨ</t>
    </rPh>
    <rPh sb="4" eb="5">
      <t>オビ</t>
    </rPh>
    <rPh sb="6" eb="7">
      <t>シュ</t>
    </rPh>
    <rPh sb="12" eb="13">
      <t>ドク</t>
    </rPh>
    <rPh sb="15" eb="16">
      <t>ミ</t>
    </rPh>
    <phoneticPr fontId="9"/>
  </si>
  <si>
    <t>　・平成３０年度をもって終了。</t>
    <rPh sb="2" eb="4">
      <t>ヘイセイ</t>
    </rPh>
    <rPh sb="6" eb="8">
      <t>ネンド</t>
    </rPh>
    <rPh sb="7" eb="8">
      <t>ド</t>
    </rPh>
    <rPh sb="12" eb="14">
      <t>シュウリョウ</t>
    </rPh>
    <phoneticPr fontId="2"/>
  </si>
  <si>
    <t>(注）１.元決算については、令和元年度決算書(資金収支計算書及び内訳表の決算額）に符合すること。（支出の部も同様）</t>
    <rPh sb="1" eb="2">
      <t>チュウ</t>
    </rPh>
    <rPh sb="6" eb="8">
      <t>ケッサン</t>
    </rPh>
    <rPh sb="19" eb="22">
      <t>ケッサンショ</t>
    </rPh>
    <rPh sb="23" eb="25">
      <t>シキン</t>
    </rPh>
    <rPh sb="25" eb="27">
      <t>シュウシ</t>
    </rPh>
    <rPh sb="27" eb="30">
      <t>ケイサンショ</t>
    </rPh>
    <rPh sb="30" eb="31">
      <t>オヨ</t>
    </rPh>
    <rPh sb="32" eb="34">
      <t>ウチワケ</t>
    </rPh>
    <rPh sb="34" eb="35">
      <t>ヒョウ</t>
    </rPh>
    <rPh sb="36" eb="38">
      <t>ケッサン</t>
    </rPh>
    <rPh sb="38" eb="39">
      <t>ガク</t>
    </rPh>
    <rPh sb="41" eb="43">
      <t>フゴウ</t>
    </rPh>
    <rPh sb="49" eb="51">
      <t>シシュツ</t>
    </rPh>
    <rPh sb="52" eb="53">
      <t>ブ</t>
    </rPh>
    <rPh sb="54" eb="56">
      <t>ドウヨウ</t>
    </rPh>
    <phoneticPr fontId="2"/>
  </si>
  <si>
    <t xml:space="preserve"> 2 年 度 予 算 額</t>
    <rPh sb="3" eb="4">
      <t>トシ</t>
    </rPh>
    <rPh sb="5" eb="6">
      <t>ド</t>
    </rPh>
    <rPh sb="7" eb="8">
      <t>ヨ</t>
    </rPh>
    <rPh sb="9" eb="10">
      <t>ザン</t>
    </rPh>
    <rPh sb="11" eb="12">
      <t>ガク</t>
    </rPh>
    <phoneticPr fontId="2"/>
  </si>
  <si>
    <t>2　 年　　度　　道　　立　　高　　校　　支　　給　　額（基金協会調）</t>
    <rPh sb="3" eb="4">
      <t>トシ</t>
    </rPh>
    <rPh sb="6" eb="7">
      <t>ド</t>
    </rPh>
    <rPh sb="9" eb="10">
      <t>ミチ</t>
    </rPh>
    <rPh sb="12" eb="13">
      <t>リツ</t>
    </rPh>
    <rPh sb="15" eb="16">
      <t>タカ</t>
    </rPh>
    <rPh sb="18" eb="19">
      <t>コウ</t>
    </rPh>
    <rPh sb="21" eb="22">
      <t>ササ</t>
    </rPh>
    <rPh sb="24" eb="25">
      <t>キュウ</t>
    </rPh>
    <rPh sb="27" eb="28">
      <t>ガク</t>
    </rPh>
    <rPh sb="29" eb="31">
      <t>キキン</t>
    </rPh>
    <rPh sb="31" eb="33">
      <t>キョウカイ</t>
    </rPh>
    <rPh sb="33" eb="34">
      <t>シラベ</t>
    </rPh>
    <phoneticPr fontId="2"/>
  </si>
  <si>
    <t>31.4.１現在</t>
    <rPh sb="6" eb="8">
      <t>ゲンザイ</t>
    </rPh>
    <phoneticPr fontId="2"/>
  </si>
  <si>
    <t>H29</t>
    <phoneticPr fontId="2"/>
  </si>
  <si>
    <t>H29</t>
    <phoneticPr fontId="2"/>
  </si>
  <si>
    <t>R元</t>
    <rPh sb="1" eb="2">
      <t>モト</t>
    </rPh>
    <phoneticPr fontId="2"/>
  </si>
  <si>
    <t>令和２年度私立中学校・高等学校財務状況等調書</t>
    <rPh sb="0" eb="2">
      <t>レイワ</t>
    </rPh>
    <rPh sb="3" eb="4">
      <t>ネン</t>
    </rPh>
    <rPh sb="4" eb="5">
      <t>ド</t>
    </rPh>
    <rPh sb="5" eb="7">
      <t>シリツ</t>
    </rPh>
    <rPh sb="7" eb="9">
      <t>チュウガク</t>
    </rPh>
    <rPh sb="9" eb="10">
      <t>コウ</t>
    </rPh>
    <rPh sb="11" eb="13">
      <t>コウトウ</t>
    </rPh>
    <rPh sb="13" eb="15">
      <t>ガッコウ</t>
    </rPh>
    <rPh sb="15" eb="16">
      <t>ザイ</t>
    </rPh>
    <rPh sb="16" eb="17">
      <t>ム</t>
    </rPh>
    <rPh sb="17" eb="19">
      <t>ジョウキョウ</t>
    </rPh>
    <rPh sb="19" eb="20">
      <t>トウ</t>
    </rPh>
    <rPh sb="20" eb="22">
      <t>チョウショ</t>
    </rPh>
    <phoneticPr fontId="2"/>
  </si>
  <si>
    <t>52才　(Ｈ1. 4. 1)</t>
    <rPh sb="2" eb="3">
      <t>サイ</t>
    </rPh>
    <phoneticPr fontId="9"/>
  </si>
  <si>
    <t>　６月　（①A＋②＋③＋⑰）× 95／100　=支給額（加算額含む。）</t>
    <rPh sb="2" eb="3">
      <t>ツキ</t>
    </rPh>
    <rPh sb="24" eb="27">
      <t>シキュウガク</t>
    </rPh>
    <rPh sb="28" eb="30">
      <t>カサン</t>
    </rPh>
    <rPh sb="30" eb="31">
      <t>ガク</t>
    </rPh>
    <rPh sb="31" eb="32">
      <t>フク</t>
    </rPh>
    <phoneticPr fontId="2"/>
  </si>
  <si>
    <t>22才　(R2. 4. 1)</t>
    <rPh sb="2" eb="3">
      <t>サイ</t>
    </rPh>
    <phoneticPr fontId="9"/>
  </si>
  <si>
    <t>27才　(H27. 4. 1)</t>
    <rPh sb="2" eb="3">
      <t>サイ</t>
    </rPh>
    <phoneticPr fontId="9"/>
  </si>
  <si>
    <t>32才　(H22. 4. 1)</t>
    <rPh sb="2" eb="3">
      <t>サイ</t>
    </rPh>
    <phoneticPr fontId="9"/>
  </si>
  <si>
    <t>37才　(H17. 4. 1)</t>
    <rPh sb="2" eb="3">
      <t>サイ</t>
    </rPh>
    <phoneticPr fontId="9"/>
  </si>
  <si>
    <t>＜月額24,000円以下の家賃の場合＞</t>
    <rPh sb="1" eb="3">
      <t>ゲツガク</t>
    </rPh>
    <rPh sb="9" eb="10">
      <t>エン</t>
    </rPh>
    <rPh sb="10" eb="12">
      <t>イカ</t>
    </rPh>
    <rPh sb="13" eb="15">
      <t>ヤチン</t>
    </rPh>
    <rPh sb="16" eb="18">
      <t>バアイ</t>
    </rPh>
    <phoneticPr fontId="2"/>
  </si>
  <si>
    <t>　　　家賃の月額-13,000円＝支給額</t>
    <rPh sb="3" eb="5">
      <t>ヤチン</t>
    </rPh>
    <rPh sb="6" eb="8">
      <t>ゲツガク</t>
    </rPh>
    <rPh sb="15" eb="16">
      <t>エン</t>
    </rPh>
    <rPh sb="17" eb="20">
      <t>シキュウガク</t>
    </rPh>
    <phoneticPr fontId="2"/>
  </si>
  <si>
    <t>＜月額24,000円を超える家賃の場合＞</t>
    <rPh sb="1" eb="3">
      <t>ゲツガク</t>
    </rPh>
    <rPh sb="9" eb="10">
      <t>エン</t>
    </rPh>
    <rPh sb="11" eb="12">
      <t>コ</t>
    </rPh>
    <rPh sb="14" eb="16">
      <t>ヤチン</t>
    </rPh>
    <rPh sb="17" eb="19">
      <t>バアイ</t>
    </rPh>
    <phoneticPr fontId="2"/>
  </si>
  <si>
    <t>　　　（家賃の月額-24,000円）／２＋11,000円＝支給額</t>
    <rPh sb="4" eb="6">
      <t>ヤチン</t>
    </rPh>
    <rPh sb="7" eb="9">
      <t>ゲツガク</t>
    </rPh>
    <rPh sb="16" eb="17">
      <t>エン</t>
    </rPh>
    <rPh sb="27" eb="28">
      <t>エン</t>
    </rPh>
    <rPh sb="29" eb="32">
      <t>シキュウガク</t>
    </rPh>
    <phoneticPr fontId="2"/>
  </si>
  <si>
    <t>　　　　　　　　　　　　　17,000円限度</t>
    <rPh sb="19" eb="20">
      <t>エン</t>
    </rPh>
    <rPh sb="20" eb="22">
      <t>ゲンド</t>
    </rPh>
    <phoneticPr fontId="2"/>
  </si>
  <si>
    <t>１２月　（①A＋②＋③＋⑰）× 95／100　=支給額（加算額含む。）</t>
    <rPh sb="2" eb="3">
      <t>ツキ</t>
    </rPh>
    <rPh sb="24" eb="27">
      <t>シキュウガク</t>
    </rPh>
    <rPh sb="28" eb="30">
      <t>カサン</t>
    </rPh>
    <rPh sb="30" eb="31">
      <t>ガク</t>
    </rPh>
    <rPh sb="31" eb="32">
      <t>フク</t>
    </rPh>
    <phoneticPr fontId="2"/>
  </si>
  <si>
    <t>元　 年　　度　　道　　立　　高　　校　　支　　給　　額（基金協会調）</t>
    <rPh sb="0" eb="1">
      <t>ガン</t>
    </rPh>
    <rPh sb="3" eb="4">
      <t>トシ</t>
    </rPh>
    <rPh sb="6" eb="7">
      <t>ド</t>
    </rPh>
    <rPh sb="9" eb="10">
      <t>ミチ</t>
    </rPh>
    <rPh sb="12" eb="13">
      <t>リツ</t>
    </rPh>
    <rPh sb="15" eb="16">
      <t>タカ</t>
    </rPh>
    <rPh sb="18" eb="19">
      <t>コウ</t>
    </rPh>
    <rPh sb="21" eb="22">
      <t>ササ</t>
    </rPh>
    <rPh sb="24" eb="25">
      <t>キュウ</t>
    </rPh>
    <rPh sb="27" eb="28">
      <t>ガク</t>
    </rPh>
    <rPh sb="29" eb="31">
      <t>キキン</t>
    </rPh>
    <rPh sb="31" eb="33">
      <t>キョウカイ</t>
    </rPh>
    <rPh sb="33" eb="34">
      <t>シラベ</t>
    </rPh>
    <phoneticPr fontId="2"/>
  </si>
  <si>
    <t>元　　　　年　　　　度　　　　支　　　　給　　　　額</t>
    <rPh sb="0" eb="1">
      <t>ガン</t>
    </rPh>
    <rPh sb="5" eb="6">
      <t>トシ</t>
    </rPh>
    <rPh sb="10" eb="11">
      <t>ド</t>
    </rPh>
    <rPh sb="15" eb="16">
      <t>ササ</t>
    </rPh>
    <rPh sb="20" eb="21">
      <t>キュウ</t>
    </rPh>
    <rPh sb="25" eb="26">
      <t>ガク</t>
    </rPh>
    <phoneticPr fontId="2"/>
  </si>
  <si>
    <t>家賃月額－24,000円</t>
    <rPh sb="0" eb="2">
      <t>ヤチン</t>
    </rPh>
    <rPh sb="2" eb="4">
      <t>ツキガク</t>
    </rPh>
    <rPh sb="11" eb="12">
      <t>エン</t>
    </rPh>
    <phoneticPr fontId="9"/>
  </si>
  <si>
    <t>（17,000円を限度）</t>
    <rPh sb="7" eb="8">
      <t>エン</t>
    </rPh>
    <rPh sb="9" eb="11">
      <t>ゲンド</t>
    </rPh>
    <phoneticPr fontId="9"/>
  </si>
  <si>
    <t>42才　(H12. 4. 1)</t>
    <rPh sb="2" eb="3">
      <t>サイ</t>
    </rPh>
    <phoneticPr fontId="9"/>
  </si>
  <si>
    <t>47才　(H7. 4. 1)</t>
    <rPh sb="2" eb="3">
      <t>サイ</t>
    </rPh>
    <phoneticPr fontId="9"/>
  </si>
  <si>
    <t>52才　(Ｈ2. 4. 1)</t>
    <rPh sb="2" eb="3">
      <t>サイ</t>
    </rPh>
    <phoneticPr fontId="9"/>
  </si>
  <si>
    <t>57才　(Ｓ60. 4. 1)</t>
    <rPh sb="2" eb="3">
      <t>サイ</t>
    </rPh>
    <phoneticPr fontId="9"/>
  </si>
  <si>
    <t>60才　(Ｓ57. 4. 1)</t>
    <rPh sb="2" eb="3">
      <t>サイ</t>
    </rPh>
    <phoneticPr fontId="9"/>
  </si>
  <si>
    <t>（１） 職名別教職員数の状況    〔全学種〕   （Ｒ2． 5． １現在）</t>
    <rPh sb="4" eb="6">
      <t>ショクメイ</t>
    </rPh>
    <rPh sb="6" eb="7">
      <t>ベツ</t>
    </rPh>
    <rPh sb="7" eb="8">
      <t>キョウ</t>
    </rPh>
    <rPh sb="8" eb="11">
      <t>ショクインスウ</t>
    </rPh>
    <rPh sb="12" eb="14">
      <t>ジョウキョウ</t>
    </rPh>
    <rPh sb="19" eb="20">
      <t>ゼン</t>
    </rPh>
    <rPh sb="20" eb="21">
      <t>ガク</t>
    </rPh>
    <rPh sb="21" eb="22">
      <t>タネ</t>
    </rPh>
    <rPh sb="35" eb="37">
      <t>ゲンザイ</t>
    </rPh>
    <phoneticPr fontId="2"/>
  </si>
  <si>
    <t>（３） 高等学校の教科別教員数の状況  （Ｒ2． 5． 1現在）</t>
    <rPh sb="4" eb="6">
      <t>コウトウ</t>
    </rPh>
    <rPh sb="6" eb="8">
      <t>ガッコウ</t>
    </rPh>
    <rPh sb="9" eb="11">
      <t>キョウカ</t>
    </rPh>
    <rPh sb="11" eb="12">
      <t>ベツ</t>
    </rPh>
    <rPh sb="12" eb="14">
      <t>キョウイン</t>
    </rPh>
    <rPh sb="14" eb="15">
      <t>スウ</t>
    </rPh>
    <rPh sb="16" eb="18">
      <t>ジョウキョウ</t>
    </rPh>
    <rPh sb="29" eb="31">
      <t>ゲンザイ</t>
    </rPh>
    <phoneticPr fontId="2"/>
  </si>
  <si>
    <t>（２） 教員の授業持ち時間の状況   〔全学種〕   （Ｒ2． 5． １現在）</t>
    <rPh sb="4" eb="6">
      <t>キョウイン</t>
    </rPh>
    <rPh sb="7" eb="9">
      <t>ジュギョウ</t>
    </rPh>
    <rPh sb="9" eb="10">
      <t>モ</t>
    </rPh>
    <rPh sb="11" eb="13">
      <t>ジカン</t>
    </rPh>
    <rPh sb="14" eb="16">
      <t>ジョウキョウ</t>
    </rPh>
    <rPh sb="20" eb="21">
      <t>ゼン</t>
    </rPh>
    <rPh sb="21" eb="22">
      <t>ガク</t>
    </rPh>
    <rPh sb="22" eb="23">
      <t>シュ</t>
    </rPh>
    <rPh sb="36" eb="38">
      <t>ゲンザイ</t>
    </rPh>
    <phoneticPr fontId="2"/>
  </si>
  <si>
    <t>（１） 高等学校のクラス編成の状況 （Ｒ2． 5． 1現在）</t>
    <rPh sb="4" eb="6">
      <t>コウトウ</t>
    </rPh>
    <rPh sb="6" eb="8">
      <t>ガッコウ</t>
    </rPh>
    <rPh sb="12" eb="14">
      <t>ヘンセイ</t>
    </rPh>
    <rPh sb="15" eb="17">
      <t>ジョウキョウ</t>
    </rPh>
    <rPh sb="27" eb="29">
      <t>ゲンザイ</t>
    </rPh>
    <phoneticPr fontId="2"/>
  </si>
  <si>
    <t>（２） 人数別学級数 （Ｒ2． 5． 1現在）</t>
    <rPh sb="4" eb="6">
      <t>ニンズウ</t>
    </rPh>
    <rPh sb="6" eb="7">
      <t>ベツ</t>
    </rPh>
    <rPh sb="7" eb="9">
      <t>ガッキュウ</t>
    </rPh>
    <rPh sb="9" eb="10">
      <t>スウ</t>
    </rPh>
    <rPh sb="20" eb="2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</si>
</sst>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_ "/>
    <numFmt numFmtId="177" formatCode="#,##0_ "/>
    <numFmt numFmtId="178" formatCode="#,##0;&quot;△ &quot;#,##0"/>
    <numFmt numFmtId="179" formatCode="#,##0;[Red]#,##0"/>
    <numFmt numFmtId="180" formatCode="0;&quot;△ &quot;0"/>
    <numFmt numFmtId="181" formatCode="0.0_ "/>
    <numFmt numFmtId="182" formatCode="#,##0.0_ "/>
    <numFmt numFmtId="183" formatCode="0.000_ "/>
    <numFmt numFmtId="184" formatCode="#,##0.000;[Red]\-#,##0.000"/>
    <numFmt numFmtId="185" formatCode="#,##0\ "/>
    <numFmt numFmtId="186" formatCode="#,##0\ \ "/>
    <numFmt numFmtId="187" formatCode="#,##0.0\ \ "/>
    <numFmt numFmtId="188" formatCode="#,##0.0"/>
    <numFmt numFmtId="189" formatCode="0.000_);[Red]\(0.0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9"/>
      <name val="ＭＳ Ｐゴシック"/>
      <family val="3"/>
      <charset val="128"/>
    </font>
    <font>
      <sz val="6"/>
      <name val="ＭＳ Ｐ明朝"/>
      <family val="1"/>
      <charset val="128"/>
    </font>
    <font>
      <sz val="18"/>
      <name val="ＭＳ 明朝"/>
      <family val="1"/>
      <charset val="128"/>
    </font>
    <font>
      <sz val="8.5"/>
      <name val="ＭＳ Ｐ明朝"/>
      <family val="1"/>
      <charset val="128"/>
    </font>
    <font>
      <b/>
      <sz val="9"/>
      <name val="ＭＳ Ｐゴシック"/>
      <family val="3"/>
      <charset val="128"/>
    </font>
    <font>
      <sz val="9"/>
      <name val="ＭＳ 明朝"/>
      <family val="1"/>
      <charset val="128"/>
    </font>
    <font>
      <sz val="8"/>
      <name val="ＭＳ 明朝"/>
      <family val="1"/>
      <charset val="128"/>
    </font>
    <font>
      <sz val="16"/>
      <name val="ＭＳ 明朝"/>
      <family val="1"/>
      <charset val="128"/>
    </font>
    <font>
      <sz val="7"/>
      <name val="ＭＳ Ｐ明朝"/>
      <family val="1"/>
      <charset val="128"/>
    </font>
    <font>
      <sz val="8.5"/>
      <name val="ＭＳ Ｐゴシック"/>
      <family val="3"/>
      <charset val="128"/>
    </font>
    <font>
      <sz val="10"/>
      <name val="ＭＳ Ｐ明朝"/>
      <family val="1"/>
      <charset val="128"/>
    </font>
    <font>
      <sz val="16"/>
      <name val="ＭＳ Ｐ明朝"/>
      <family val="1"/>
      <charset val="128"/>
    </font>
    <font>
      <u/>
      <sz val="10"/>
      <name val="ＭＳ Ｐ明朝"/>
      <family val="1"/>
      <charset val="128"/>
    </font>
    <font>
      <u/>
      <sz val="9"/>
      <name val="ＭＳ Ｐ明朝"/>
      <family val="1"/>
      <charset val="128"/>
    </font>
    <font>
      <sz val="10"/>
      <color indexed="8"/>
      <name val="ＭＳ Ｐ明朝"/>
      <family val="1"/>
      <charset val="128"/>
    </font>
    <font>
      <sz val="9"/>
      <color indexed="8"/>
      <name val="ＭＳ Ｐ明朝"/>
      <family val="1"/>
      <charset val="128"/>
    </font>
    <font>
      <sz val="7.5"/>
      <name val="ＭＳ Ｐ明朝"/>
      <family val="1"/>
      <charset val="128"/>
    </font>
    <font>
      <sz val="7.5"/>
      <color indexed="10"/>
      <name val="ＭＳ Ｐ明朝"/>
      <family val="1"/>
      <charset val="128"/>
    </font>
    <font>
      <sz val="8"/>
      <name val="ＭＳ Ｐゴシック"/>
      <family val="3"/>
      <charset val="128"/>
    </font>
    <font>
      <sz val="10"/>
      <name val="ＭＳ 明朝"/>
      <family val="1"/>
      <charset val="128"/>
    </font>
    <font>
      <sz val="8"/>
      <color indexed="10"/>
      <name val="ＭＳ Ｐ明朝"/>
      <family val="1"/>
      <charset val="128"/>
    </font>
    <font>
      <sz val="5"/>
      <name val="ＭＳ Ｐ明朝"/>
      <family val="1"/>
      <charset val="128"/>
    </font>
    <font>
      <sz val="6.5"/>
      <name val="ＭＳ Ｐ明朝"/>
      <family val="1"/>
      <charset val="128"/>
    </font>
    <font>
      <sz val="8"/>
      <color rgb="FFFF0000"/>
      <name val="ＭＳ Ｐ明朝"/>
      <family val="1"/>
      <charset val="128"/>
    </font>
    <font>
      <sz val="9"/>
      <color rgb="FFFF0000"/>
      <name val="ＭＳ Ｐ明朝"/>
      <family val="1"/>
      <charset val="128"/>
    </font>
    <font>
      <b/>
      <sz val="8"/>
      <name val="ＭＳ Ｐ明朝"/>
      <family val="1"/>
      <charset val="128"/>
    </font>
    <font>
      <sz val="7"/>
      <name val="ＭＳ Ｐゴシック"/>
      <family val="3"/>
      <charset val="128"/>
    </font>
  </fonts>
  <fills count="2">
    <fill>
      <patternFill patternType="none"/>
    </fill>
    <fill>
      <patternFill patternType="gray125"/>
    </fill>
  </fills>
  <borders count="136">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hair">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hair">
        <color indexed="64"/>
      </bottom>
      <diagonal/>
    </border>
    <border>
      <left style="medium">
        <color indexed="64"/>
      </left>
      <right/>
      <top style="thin">
        <color indexed="64"/>
      </top>
      <bottom style="thin">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hair">
        <color indexed="64"/>
      </top>
      <bottom/>
      <diagonal/>
    </border>
    <border>
      <left style="double">
        <color indexed="64"/>
      </left>
      <right/>
      <top/>
      <bottom/>
      <diagonal/>
    </border>
    <border>
      <left/>
      <right style="double">
        <color indexed="64"/>
      </right>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hair">
        <color indexed="64"/>
      </right>
      <top style="thin">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diagonal/>
    </border>
    <border>
      <left style="double">
        <color indexed="64"/>
      </left>
      <right/>
      <top style="hair">
        <color indexed="64"/>
      </top>
      <bottom style="thin">
        <color indexed="64"/>
      </bottom>
      <diagonal/>
    </border>
    <border>
      <left style="double">
        <color indexed="64"/>
      </left>
      <right/>
      <top style="hair">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indexed="64"/>
      </left>
      <right style="hair">
        <color indexed="64"/>
      </right>
      <top/>
      <bottom/>
      <diagonal/>
    </border>
    <border diagonalUp="1">
      <left style="thin">
        <color indexed="64"/>
      </left>
      <right/>
      <top style="hair">
        <color indexed="64"/>
      </top>
      <bottom/>
      <diagonal style="hair">
        <color indexed="64"/>
      </diagonal>
    </border>
    <border diagonalUp="1">
      <left style="thin">
        <color indexed="64"/>
      </left>
      <right/>
      <top/>
      <bottom style="hair">
        <color indexed="64"/>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hair">
        <color indexed="64"/>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left style="thin">
        <color indexed="64"/>
      </left>
      <right style="hair">
        <color indexed="64"/>
      </right>
      <top style="thin">
        <color indexed="64"/>
      </top>
      <bottom/>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double">
        <color indexed="64"/>
      </right>
      <top style="hair">
        <color indexed="64"/>
      </top>
      <bottom/>
      <diagonal/>
    </border>
  </borders>
  <cellStyleXfs count="1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2538">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4" fillId="0" borderId="2" xfId="0" applyFont="1" applyBorder="1" applyAlignment="1">
      <alignment horizontal="left" vertical="center"/>
    </xf>
    <xf numFmtId="0" fontId="3" fillId="0" borderId="0" xfId="0" applyFont="1" applyBorder="1" applyAlignment="1">
      <alignment horizontal="right" vertical="center"/>
    </xf>
    <xf numFmtId="0" fontId="4" fillId="0" borderId="2" xfId="0" applyFont="1" applyBorder="1">
      <alignment vertical="center"/>
    </xf>
    <xf numFmtId="0" fontId="3" fillId="0" borderId="0" xfId="0" applyFont="1" applyBorder="1">
      <alignment vertical="center"/>
    </xf>
    <xf numFmtId="0" fontId="4" fillId="0" borderId="0" xfId="0" applyFont="1" applyAlignment="1">
      <alignment horizontal="left" vertical="center"/>
    </xf>
    <xf numFmtId="0" fontId="3" fillId="0" borderId="3" xfId="0" applyFont="1" applyBorder="1">
      <alignment vertical="center"/>
    </xf>
    <xf numFmtId="0" fontId="3" fillId="0" borderId="2" xfId="0" applyFont="1" applyBorder="1">
      <alignment vertical="center"/>
    </xf>
    <xf numFmtId="0" fontId="5"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4"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distributed"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0" xfId="0" applyFont="1" applyBorder="1" applyAlignment="1">
      <alignment horizontal="distributed" vertical="center"/>
    </xf>
    <xf numFmtId="0" fontId="3" fillId="0" borderId="11" xfId="0" applyFont="1" applyBorder="1" applyAlignment="1">
      <alignment horizontal="center" vertical="center"/>
    </xf>
    <xf numFmtId="49" fontId="3" fillId="0" borderId="0" xfId="0" applyNumberFormat="1" applyFont="1">
      <alignment vertical="center"/>
    </xf>
    <xf numFmtId="0" fontId="3" fillId="0" borderId="6" xfId="0" applyFont="1" applyBorder="1" applyAlignment="1">
      <alignment horizontal="center" vertical="center"/>
    </xf>
    <xf numFmtId="0" fontId="3" fillId="0" borderId="11" xfId="0" applyFont="1" applyBorder="1" applyAlignment="1">
      <alignment horizontal="center" vertical="top"/>
    </xf>
    <xf numFmtId="0" fontId="3" fillId="0" borderId="13" xfId="0" applyFont="1" applyBorder="1" applyAlignment="1">
      <alignment horizontal="center" vertical="top"/>
    </xf>
    <xf numFmtId="0" fontId="3" fillId="0" borderId="0" xfId="0" applyFont="1" applyAlignment="1">
      <alignment horizontal="distributed" vertical="center"/>
    </xf>
    <xf numFmtId="0" fontId="3" fillId="0" borderId="26" xfId="0" applyFont="1" applyBorder="1">
      <alignment vertical="center"/>
    </xf>
    <xf numFmtId="0" fontId="3" fillId="0" borderId="27" xfId="0" applyFont="1" applyBorder="1">
      <alignment vertical="center"/>
    </xf>
    <xf numFmtId="0" fontId="3" fillId="0" borderId="17" xfId="0" applyFont="1" applyBorder="1" applyAlignment="1">
      <alignment horizontal="distributed" vertical="center"/>
    </xf>
    <xf numFmtId="0" fontId="3" fillId="0" borderId="27"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0" xfId="0" applyFont="1" applyAlignment="1">
      <alignment horizontal="left" vertical="center"/>
    </xf>
    <xf numFmtId="0" fontId="5" fillId="0" borderId="2" xfId="0" applyFont="1" applyBorder="1">
      <alignment vertical="center"/>
    </xf>
    <xf numFmtId="0" fontId="5" fillId="0" borderId="0" xfId="0" applyFont="1" applyAlignment="1">
      <alignment horizontal="right" vertical="center"/>
    </xf>
    <xf numFmtId="0" fontId="3" fillId="0" borderId="30" xfId="0" applyFont="1" applyBorder="1" applyAlignment="1">
      <alignment horizontal="center" vertical="center"/>
    </xf>
    <xf numFmtId="0" fontId="7" fillId="0" borderId="0" xfId="0" applyFont="1">
      <alignment vertical="center"/>
    </xf>
    <xf numFmtId="38" fontId="3" fillId="0" borderId="0" xfId="1" applyFont="1" applyAlignment="1">
      <alignment horizontal="left" vertical="center"/>
    </xf>
    <xf numFmtId="38" fontId="3" fillId="0" borderId="0" xfId="1" applyFont="1" applyAlignment="1">
      <alignment horizontal="right" vertical="center"/>
    </xf>
    <xf numFmtId="49" fontId="3"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vertical="center"/>
    </xf>
    <xf numFmtId="0" fontId="3" fillId="0" borderId="4" xfId="0" applyFont="1" applyBorder="1" applyAlignment="1">
      <alignment horizontal="left" vertical="center"/>
    </xf>
    <xf numFmtId="49" fontId="3" fillId="0" borderId="2" xfId="0" applyNumberFormat="1" applyFont="1" applyBorder="1">
      <alignment vertical="center"/>
    </xf>
    <xf numFmtId="38" fontId="3" fillId="0" borderId="10" xfId="1" applyFont="1" applyBorder="1" applyAlignment="1">
      <alignment horizontal="right" vertical="center"/>
    </xf>
    <xf numFmtId="0" fontId="3" fillId="0" borderId="30" xfId="0" applyFont="1" applyBorder="1">
      <alignment vertical="center"/>
    </xf>
    <xf numFmtId="0" fontId="3" fillId="0" borderId="31" xfId="0" applyFont="1" applyBorder="1">
      <alignment vertical="center"/>
    </xf>
    <xf numFmtId="0" fontId="5" fillId="0" borderId="17" xfId="0" applyFont="1" applyBorder="1" applyAlignment="1">
      <alignment horizontal="distributed" vertical="center"/>
    </xf>
    <xf numFmtId="0" fontId="5" fillId="0" borderId="17" xfId="0" applyFont="1" applyBorder="1">
      <alignment vertical="center"/>
    </xf>
    <xf numFmtId="0" fontId="5" fillId="0" borderId="32" xfId="0" applyFont="1" applyBorder="1">
      <alignment vertical="center"/>
    </xf>
    <xf numFmtId="0" fontId="5" fillId="0" borderId="20" xfId="0" applyFont="1" applyBorder="1">
      <alignment vertical="center"/>
    </xf>
    <xf numFmtId="0" fontId="5" fillId="0" borderId="17" xfId="0" applyFont="1" applyBorder="1" applyAlignment="1">
      <alignment horizontal="center" vertical="center"/>
    </xf>
    <xf numFmtId="0" fontId="5" fillId="0" borderId="20" xfId="0" applyFont="1" applyBorder="1" applyAlignment="1">
      <alignment horizontal="distributed" vertical="center"/>
    </xf>
    <xf numFmtId="0" fontId="3" fillId="0" borderId="9" xfId="0" applyFont="1" applyBorder="1" applyAlignment="1">
      <alignmen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7"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4" fillId="0" borderId="21" xfId="0" applyFont="1" applyBorder="1">
      <alignment vertical="center"/>
    </xf>
    <xf numFmtId="0" fontId="4" fillId="0" borderId="14" xfId="0" applyFont="1" applyBorder="1" applyAlignment="1">
      <alignment horizontal="left" vertical="center"/>
    </xf>
    <xf numFmtId="0" fontId="3" fillId="0" borderId="33" xfId="0" applyFont="1" applyBorder="1" applyAlignment="1">
      <alignment horizontal="distributed" vertical="center"/>
    </xf>
    <xf numFmtId="0" fontId="4" fillId="0" borderId="34" xfId="0" applyFont="1" applyBorder="1">
      <alignment vertical="center"/>
    </xf>
    <xf numFmtId="0" fontId="4" fillId="0" borderId="35" xfId="0" applyFont="1" applyBorder="1">
      <alignmen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49" fontId="0" fillId="0" borderId="0" xfId="0" applyNumberFormat="1" applyAlignment="1">
      <alignment horizontal="center" vertical="center"/>
    </xf>
    <xf numFmtId="0" fontId="5" fillId="0" borderId="0" xfId="0" applyFont="1" applyAlignment="1">
      <alignment horizontal="left"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right" vertical="center"/>
    </xf>
    <xf numFmtId="38" fontId="3" fillId="0" borderId="5" xfId="1" applyFont="1" applyBorder="1" applyAlignment="1">
      <alignment horizontal="right" vertical="center"/>
    </xf>
    <xf numFmtId="0" fontId="3" fillId="0" borderId="5" xfId="0" applyFont="1" applyBorder="1" applyAlignment="1">
      <alignment horizontal="distributed" vertical="center"/>
    </xf>
    <xf numFmtId="0" fontId="3" fillId="0" borderId="23" xfId="0" applyFont="1" applyBorder="1" applyAlignment="1">
      <alignment vertical="center"/>
    </xf>
    <xf numFmtId="0" fontId="4" fillId="0" borderId="28" xfId="0" applyFont="1" applyBorder="1">
      <alignment vertical="center"/>
    </xf>
    <xf numFmtId="0" fontId="4" fillId="0" borderId="8" xfId="0" applyFont="1" applyBorder="1">
      <alignment vertical="center"/>
    </xf>
    <xf numFmtId="0" fontId="4" fillId="0" borderId="2" xfId="0" applyFont="1" applyBorder="1" applyAlignment="1">
      <alignment horizontal="right" vertical="center"/>
    </xf>
    <xf numFmtId="0" fontId="4" fillId="0" borderId="2" xfId="0" applyFont="1" applyBorder="1" applyAlignment="1">
      <alignment horizontal="center" vertical="center"/>
    </xf>
    <xf numFmtId="0" fontId="7" fillId="0" borderId="0" xfId="0" applyFont="1" applyAlignment="1">
      <alignment vertical="center"/>
    </xf>
    <xf numFmtId="0" fontId="4" fillId="0" borderId="0" xfId="0" applyFont="1" applyFill="1">
      <alignment vertical="center"/>
    </xf>
    <xf numFmtId="0" fontId="3" fillId="0" borderId="2" xfId="0" applyFont="1" applyBorder="1" applyAlignment="1">
      <alignment horizontal="center" vertical="center"/>
    </xf>
    <xf numFmtId="49" fontId="7" fillId="0" borderId="0" xfId="0" applyNumberFormat="1" applyFont="1" applyAlignment="1">
      <alignment horizontal="center" vertical="center"/>
    </xf>
    <xf numFmtId="0" fontId="5" fillId="0" borderId="36" xfId="0" applyFont="1" applyBorder="1">
      <alignment vertical="center"/>
    </xf>
    <xf numFmtId="0" fontId="3" fillId="0" borderId="30" xfId="0" applyFont="1" applyBorder="1" applyAlignment="1">
      <alignment vertical="center"/>
    </xf>
    <xf numFmtId="0" fontId="3" fillId="0" borderId="30" xfId="0" applyFont="1" applyBorder="1" applyAlignment="1">
      <alignment horizontal="right" vertical="center"/>
    </xf>
    <xf numFmtId="0" fontId="4" fillId="0" borderId="0" xfId="0" applyFont="1" applyAlignment="1">
      <alignment horizontal="right" vertical="center"/>
    </xf>
    <xf numFmtId="0" fontId="4" fillId="0" borderId="10" xfId="0" applyFont="1" applyBorder="1">
      <alignment vertical="center"/>
    </xf>
    <xf numFmtId="0" fontId="3" fillId="0" borderId="17" xfId="0" applyFont="1" applyBorder="1" applyAlignment="1">
      <alignment horizontal="right" vertical="center"/>
    </xf>
    <xf numFmtId="0" fontId="4" fillId="0" borderId="0" xfId="0" applyFont="1" applyAlignment="1">
      <alignment vertical="center"/>
    </xf>
    <xf numFmtId="176" fontId="3" fillId="0" borderId="0" xfId="0" applyNumberFormat="1" applyFont="1" applyAlignment="1">
      <alignment horizontal="center" vertical="center"/>
    </xf>
    <xf numFmtId="0" fontId="3" fillId="0" borderId="26" xfId="0" applyFont="1" applyBorder="1" applyAlignment="1">
      <alignment vertical="center"/>
    </xf>
    <xf numFmtId="0" fontId="3" fillId="0" borderId="37" xfId="0" applyFont="1" applyBorder="1">
      <alignment vertical="center"/>
    </xf>
    <xf numFmtId="0" fontId="3" fillId="0" borderId="2" xfId="0" applyFont="1" applyBorder="1" applyAlignment="1">
      <alignment horizontal="distributed" vertical="center" indent="1"/>
    </xf>
    <xf numFmtId="0" fontId="3" fillId="0" borderId="0" xfId="0" applyFont="1" applyAlignment="1">
      <alignment horizontal="left" vertical="center" indent="2"/>
    </xf>
    <xf numFmtId="38" fontId="3" fillId="0" borderId="23" xfId="1" applyFont="1" applyBorder="1" applyAlignment="1">
      <alignment vertical="center"/>
    </xf>
    <xf numFmtId="0" fontId="6" fillId="0" borderId="10" xfId="0" applyFont="1" applyBorder="1" applyAlignment="1">
      <alignment horizontal="center" vertical="center"/>
    </xf>
    <xf numFmtId="38" fontId="3" fillId="0" borderId="0" xfId="1" applyFont="1" applyBorder="1" applyAlignment="1">
      <alignment vertical="center"/>
    </xf>
    <xf numFmtId="179" fontId="3" fillId="0" borderId="0" xfId="0" applyNumberFormat="1" applyFont="1" applyAlignment="1">
      <alignment horizontal="right" vertical="center"/>
    </xf>
    <xf numFmtId="0" fontId="3" fillId="0" borderId="38" xfId="0" applyFont="1" applyBorder="1" applyAlignment="1">
      <alignment horizontal="center" vertical="center"/>
    </xf>
    <xf numFmtId="0" fontId="3" fillId="0" borderId="4" xfId="0" applyFont="1" applyBorder="1" applyAlignment="1">
      <alignment horizontal="center" vertical="center"/>
    </xf>
    <xf numFmtId="0" fontId="3" fillId="0" borderId="39" xfId="0" applyFont="1" applyBorder="1">
      <alignment vertical="center"/>
    </xf>
    <xf numFmtId="0" fontId="3" fillId="0" borderId="7" xfId="0" applyFont="1" applyBorder="1" applyAlignment="1">
      <alignment horizontal="right" vertical="center"/>
    </xf>
    <xf numFmtId="49" fontId="3" fillId="0" borderId="2" xfId="0" applyNumberFormat="1" applyFont="1" applyBorder="1" applyAlignment="1">
      <alignment horizontal="left" vertical="center"/>
    </xf>
    <xf numFmtId="49" fontId="4" fillId="0" borderId="0" xfId="0" applyNumberFormat="1" applyFont="1">
      <alignment vertical="center"/>
    </xf>
    <xf numFmtId="180" fontId="4" fillId="0" borderId="0" xfId="0" applyNumberFormat="1" applyFont="1">
      <alignment vertical="center"/>
    </xf>
    <xf numFmtId="0" fontId="3" fillId="0" borderId="1" xfId="0" applyFont="1" applyBorder="1" applyAlignment="1">
      <alignment horizontal="right" vertical="center"/>
    </xf>
    <xf numFmtId="49" fontId="3" fillId="0" borderId="0" xfId="0" applyNumberFormat="1" applyFont="1" applyBorder="1" applyAlignment="1">
      <alignment horizontal="left" vertical="center"/>
    </xf>
    <xf numFmtId="49" fontId="3" fillId="0" borderId="2" xfId="0" applyNumberFormat="1" applyFont="1" applyBorder="1" applyAlignment="1">
      <alignment horizontal="center" vertical="center"/>
    </xf>
    <xf numFmtId="0" fontId="8" fillId="0" borderId="5" xfId="0" applyFont="1" applyBorder="1" applyAlignment="1">
      <alignment horizontal="right" vertical="center"/>
    </xf>
    <xf numFmtId="0" fontId="8" fillId="0" borderId="12" xfId="0" applyFont="1" applyBorder="1">
      <alignment vertical="center"/>
    </xf>
    <xf numFmtId="0" fontId="8" fillId="0" borderId="10" xfId="0" applyFont="1" applyBorder="1" applyAlignment="1">
      <alignment horizontal="right" vertical="center"/>
    </xf>
    <xf numFmtId="0" fontId="12" fillId="0" borderId="5"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17" xfId="0" applyFont="1" applyBorder="1">
      <alignment vertical="center"/>
    </xf>
    <xf numFmtId="0" fontId="8" fillId="0" borderId="33" xfId="0" applyFont="1" applyBorder="1">
      <alignment vertical="center"/>
    </xf>
    <xf numFmtId="0" fontId="8" fillId="0" borderId="5" xfId="0" applyFont="1" applyBorder="1">
      <alignment vertical="center"/>
    </xf>
    <xf numFmtId="0" fontId="12" fillId="0" borderId="40" xfId="0" applyFont="1" applyBorder="1">
      <alignment vertical="center"/>
    </xf>
    <xf numFmtId="0" fontId="12" fillId="0" borderId="5" xfId="0" applyFont="1" applyBorder="1" applyAlignment="1">
      <alignment horizontal="right" vertical="center"/>
    </xf>
    <xf numFmtId="0" fontId="3" fillId="0" borderId="31" xfId="0" applyFont="1" applyBorder="1" applyAlignment="1">
      <alignment vertical="center"/>
    </xf>
    <xf numFmtId="177" fontId="3" fillId="0" borderId="0" xfId="0" applyNumberFormat="1" applyFont="1" applyBorder="1">
      <alignment vertical="center"/>
    </xf>
    <xf numFmtId="0" fontId="4" fillId="0" borderId="10" xfId="0" applyFont="1" applyBorder="1" applyAlignment="1">
      <alignment vertical="center"/>
    </xf>
    <xf numFmtId="0" fontId="3" fillId="0" borderId="36" xfId="0" applyFont="1" applyBorder="1">
      <alignment vertical="center"/>
    </xf>
    <xf numFmtId="0" fontId="3" fillId="0" borderId="41" xfId="0" applyFont="1" applyBorder="1">
      <alignment vertical="center"/>
    </xf>
    <xf numFmtId="0" fontId="6" fillId="0" borderId="10" xfId="0" applyFont="1" applyBorder="1" applyAlignment="1">
      <alignment vertical="center"/>
    </xf>
    <xf numFmtId="0" fontId="13" fillId="0" borderId="0" xfId="0" applyFont="1" applyAlignment="1">
      <alignment horizontal="left" vertical="center"/>
    </xf>
    <xf numFmtId="185" fontId="3" fillId="0" borderId="17" xfId="0" applyNumberFormat="1" applyFont="1" applyBorder="1" applyAlignment="1">
      <alignment vertical="center"/>
    </xf>
    <xf numFmtId="0" fontId="3" fillId="0" borderId="7" xfId="0" applyFont="1" applyBorder="1" applyAlignment="1">
      <alignment horizontal="center" vertical="center"/>
    </xf>
    <xf numFmtId="0" fontId="5" fillId="0" borderId="42" xfId="0" applyFont="1" applyBorder="1" applyAlignment="1">
      <alignment horizontal="center" vertical="center"/>
    </xf>
    <xf numFmtId="185" fontId="3" fillId="0" borderId="43" xfId="0" applyNumberFormat="1" applyFont="1" applyBorder="1" applyAlignment="1">
      <alignment horizontal="right" vertical="center"/>
    </xf>
    <xf numFmtId="185" fontId="3" fillId="0" borderId="44" xfId="0" applyNumberFormat="1" applyFont="1" applyBorder="1" applyAlignment="1">
      <alignment horizontal="right" vertical="center"/>
    </xf>
    <xf numFmtId="185" fontId="3" fillId="0" borderId="42" xfId="0" applyNumberFormat="1" applyFont="1" applyBorder="1" applyAlignment="1">
      <alignment horizontal="right" vertical="center"/>
    </xf>
    <xf numFmtId="185" fontId="3" fillId="0" borderId="43" xfId="0" applyNumberFormat="1" applyFont="1" applyBorder="1" applyAlignment="1">
      <alignment vertical="center"/>
    </xf>
    <xf numFmtId="185" fontId="3" fillId="0" borderId="44" xfId="0" applyNumberFormat="1" applyFont="1" applyBorder="1" applyAlignment="1">
      <alignment vertical="center"/>
    </xf>
    <xf numFmtId="177"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177" fontId="3" fillId="0" borderId="0" xfId="0" applyNumberFormat="1" applyFont="1" applyAlignment="1">
      <alignment horizontal="right" vertical="center"/>
    </xf>
    <xf numFmtId="0" fontId="3" fillId="0" borderId="25"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lignment horizontal="center" vertical="center"/>
    </xf>
    <xf numFmtId="0" fontId="3" fillId="0" borderId="20"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5" xfId="0" applyFont="1" applyBorder="1" applyAlignment="1">
      <alignment horizontal="center" vertical="center"/>
    </xf>
    <xf numFmtId="0" fontId="3" fillId="0" borderId="4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3" fillId="0" borderId="23" xfId="0" applyFont="1" applyBorder="1" applyAlignment="1">
      <alignment horizontal="left" vertical="center"/>
    </xf>
    <xf numFmtId="0" fontId="0" fillId="0" borderId="0" xfId="0" applyBorder="1" applyAlignment="1">
      <alignment vertical="center"/>
    </xf>
    <xf numFmtId="0" fontId="3" fillId="0" borderId="47" xfId="0" applyFont="1" applyBorder="1">
      <alignment vertical="center"/>
    </xf>
    <xf numFmtId="0" fontId="3" fillId="0" borderId="27" xfId="0" applyFont="1" applyBorder="1" applyAlignment="1">
      <alignment vertical="center"/>
    </xf>
    <xf numFmtId="0" fontId="3" fillId="0" borderId="35" xfId="0" applyFont="1" applyBorder="1">
      <alignment vertical="center"/>
    </xf>
    <xf numFmtId="0" fontId="3" fillId="0" borderId="30" xfId="0" applyFont="1" applyBorder="1" applyAlignment="1">
      <alignment horizontal="distributed"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lignment vertical="center"/>
    </xf>
    <xf numFmtId="0" fontId="3" fillId="0" borderId="48" xfId="0" applyFont="1" applyBorder="1">
      <alignment vertical="center"/>
    </xf>
    <xf numFmtId="0" fontId="3" fillId="0" borderId="0" xfId="0" applyFont="1" applyBorder="1" applyAlignment="1">
      <alignment horizontal="left"/>
    </xf>
    <xf numFmtId="0" fontId="3" fillId="0" borderId="0" xfId="0" applyFont="1" applyBorder="1" applyAlignment="1"/>
    <xf numFmtId="0" fontId="4" fillId="0" borderId="23" xfId="0" applyFont="1" applyBorder="1">
      <alignment vertical="center"/>
    </xf>
    <xf numFmtId="0" fontId="5" fillId="0" borderId="23" xfId="0" applyFont="1" applyBorder="1" applyAlignment="1">
      <alignment horizontal="distributed" vertical="center"/>
    </xf>
    <xf numFmtId="0" fontId="3" fillId="0" borderId="32" xfId="0" applyFont="1" applyBorder="1">
      <alignment vertical="center"/>
    </xf>
    <xf numFmtId="0" fontId="3" fillId="0" borderId="42" xfId="0" applyFont="1" applyBorder="1" applyAlignment="1">
      <alignment horizontal="center" vertical="center"/>
    </xf>
    <xf numFmtId="185" fontId="3" fillId="0" borderId="23" xfId="1" applyNumberFormat="1" applyFont="1" applyBorder="1" applyAlignment="1">
      <alignment horizontal="right" vertical="center"/>
    </xf>
    <xf numFmtId="185" fontId="3" fillId="0" borderId="5" xfId="1" applyNumberFormat="1" applyFont="1" applyBorder="1" applyAlignment="1">
      <alignment horizontal="right" vertical="center"/>
    </xf>
    <xf numFmtId="185" fontId="3" fillId="0" borderId="10" xfId="1" applyNumberFormat="1" applyFont="1" applyBorder="1" applyAlignment="1">
      <alignment horizontal="right" vertical="center"/>
    </xf>
    <xf numFmtId="185" fontId="3" fillId="0" borderId="44" xfId="1" applyNumberFormat="1" applyFont="1" applyBorder="1" applyAlignment="1">
      <alignment horizontal="right" vertical="center"/>
    </xf>
    <xf numFmtId="185" fontId="3" fillId="0" borderId="0" xfId="1" applyNumberFormat="1" applyFont="1" applyBorder="1" applyAlignment="1">
      <alignment horizontal="right" vertical="center"/>
    </xf>
    <xf numFmtId="185" fontId="3" fillId="0" borderId="49" xfId="1" applyNumberFormat="1" applyFont="1" applyBorder="1" applyAlignment="1">
      <alignment horizontal="right" vertical="center"/>
    </xf>
    <xf numFmtId="185" fontId="3" fillId="0" borderId="50" xfId="1" applyNumberFormat="1" applyFont="1" applyBorder="1" applyAlignment="1">
      <alignment horizontal="right" vertical="center"/>
    </xf>
    <xf numFmtId="185" fontId="3" fillId="0" borderId="17" xfId="1" applyNumberFormat="1" applyFont="1" applyBorder="1" applyAlignment="1">
      <alignment horizontal="right" vertical="center"/>
    </xf>
    <xf numFmtId="185" fontId="3" fillId="0" borderId="2" xfId="1" applyNumberFormat="1" applyFont="1" applyBorder="1" applyAlignment="1">
      <alignment horizontal="right" vertical="center"/>
    </xf>
    <xf numFmtId="185" fontId="3" fillId="0" borderId="51" xfId="1" applyNumberFormat="1" applyFont="1" applyBorder="1" applyAlignment="1">
      <alignment horizontal="right" vertical="center"/>
    </xf>
    <xf numFmtId="185" fontId="3" fillId="0" borderId="52" xfId="1" applyNumberFormat="1" applyFont="1" applyBorder="1" applyAlignment="1">
      <alignment horizontal="right" vertical="center"/>
    </xf>
    <xf numFmtId="185" fontId="3" fillId="0" borderId="42" xfId="1" applyNumberFormat="1" applyFont="1" applyBorder="1" applyAlignment="1">
      <alignment horizontal="right" vertical="center"/>
    </xf>
    <xf numFmtId="0" fontId="3" fillId="0" borderId="28" xfId="0" applyFont="1" applyBorder="1" applyAlignment="1">
      <alignment vertical="center"/>
    </xf>
    <xf numFmtId="0" fontId="4" fillId="0" borderId="19" xfId="0" applyFont="1" applyBorder="1" applyAlignment="1">
      <alignment vertical="center"/>
    </xf>
    <xf numFmtId="0" fontId="4" fillId="0" borderId="25" xfId="0" applyFont="1" applyBorder="1">
      <alignment vertical="center"/>
    </xf>
    <xf numFmtId="0" fontId="3" fillId="0" borderId="19" xfId="0" applyFont="1" applyBorder="1" applyAlignment="1">
      <alignment vertical="center"/>
    </xf>
    <xf numFmtId="0" fontId="4" fillId="0" borderId="20" xfId="0" applyFont="1" applyBorder="1">
      <alignment vertical="center"/>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0" fontId="3" fillId="0" borderId="33" xfId="0" applyFont="1" applyBorder="1">
      <alignment vertical="center"/>
    </xf>
    <xf numFmtId="0" fontId="5" fillId="0" borderId="0" xfId="0" applyFont="1" applyAlignment="1">
      <alignment vertical="center"/>
    </xf>
    <xf numFmtId="0" fontId="5" fillId="0" borderId="0" xfId="0" applyFont="1" applyBorder="1" applyAlignment="1"/>
    <xf numFmtId="0" fontId="5" fillId="0" borderId="2" xfId="0" applyFont="1" applyBorder="1" applyAlignment="1">
      <alignment horizontal="center"/>
    </xf>
    <xf numFmtId="0" fontId="7" fillId="0" borderId="2" xfId="0" applyFont="1" applyBorder="1" applyAlignment="1">
      <alignment vertical="center"/>
    </xf>
    <xf numFmtId="0" fontId="16" fillId="0" borderId="37" xfId="0" applyFont="1" applyBorder="1">
      <alignment vertical="center"/>
    </xf>
    <xf numFmtId="0" fontId="16" fillId="0" borderId="23" xfId="0" applyFont="1" applyBorder="1" applyAlignment="1">
      <alignment vertical="center"/>
    </xf>
    <xf numFmtId="0" fontId="16" fillId="0" borderId="23" xfId="0" applyFont="1" applyBorder="1" applyAlignment="1">
      <alignment horizontal="center" vertical="center"/>
    </xf>
    <xf numFmtId="0" fontId="16" fillId="0" borderId="29" xfId="0" applyFont="1" applyBorder="1" applyAlignment="1">
      <alignment vertical="center"/>
    </xf>
    <xf numFmtId="0" fontId="16" fillId="0" borderId="28" xfId="0" applyFont="1" applyBorder="1" applyAlignment="1">
      <alignment vertical="center" wrapText="1"/>
    </xf>
    <xf numFmtId="0" fontId="16" fillId="0" borderId="23" xfId="0" applyFont="1" applyBorder="1" applyAlignment="1">
      <alignment horizontal="center" vertical="center" wrapText="1"/>
    </xf>
    <xf numFmtId="0" fontId="16" fillId="0" borderId="29" xfId="0" applyFont="1" applyBorder="1" applyAlignment="1">
      <alignment vertical="center" wrapText="1"/>
    </xf>
    <xf numFmtId="0" fontId="16" fillId="0" borderId="28" xfId="0" applyFont="1" applyBorder="1" applyAlignment="1">
      <alignment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vertical="center"/>
    </xf>
    <xf numFmtId="0" fontId="16" fillId="0" borderId="47" xfId="0" applyFont="1" applyBorder="1" applyAlignment="1">
      <alignment vertical="center"/>
    </xf>
    <xf numFmtId="0" fontId="16" fillId="0" borderId="24" xfId="0" applyFont="1" applyBorder="1" applyAlignment="1">
      <alignment vertical="center" wrapText="1"/>
    </xf>
    <xf numFmtId="0" fontId="16" fillId="0" borderId="5" xfId="0" applyFont="1" applyBorder="1" applyAlignment="1">
      <alignment vertical="center" wrapText="1"/>
    </xf>
    <xf numFmtId="0" fontId="16" fillId="0" borderId="47" xfId="0" applyFont="1" applyBorder="1" applyAlignment="1">
      <alignment vertical="center" wrapText="1"/>
    </xf>
    <xf numFmtId="0" fontId="0" fillId="0" borderId="5" xfId="0" applyBorder="1" applyAlignment="1">
      <alignment vertical="center"/>
    </xf>
    <xf numFmtId="0" fontId="16" fillId="0" borderId="24" xfId="0" applyFont="1" applyBorder="1" applyAlignment="1">
      <alignment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vertical="center"/>
    </xf>
    <xf numFmtId="0" fontId="16" fillId="0" borderId="3"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6" fillId="0" borderId="1" xfId="0" applyFont="1" applyBorder="1" applyAlignment="1">
      <alignment vertical="center" wrapText="1"/>
    </xf>
    <xf numFmtId="0" fontId="16" fillId="0" borderId="3" xfId="0" applyFont="1" applyBorder="1" applyAlignment="1">
      <alignment vertical="center"/>
    </xf>
    <xf numFmtId="0" fontId="16" fillId="0" borderId="1" xfId="0" applyFont="1" applyBorder="1" applyAlignment="1">
      <alignment vertical="center"/>
    </xf>
    <xf numFmtId="0" fontId="16" fillId="0" borderId="0" xfId="0" applyFont="1" applyBorder="1" applyAlignment="1">
      <alignment horizontal="center"/>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6" fillId="0" borderId="11" xfId="0" applyFont="1" applyBorder="1" applyAlignment="1">
      <alignment horizontal="distributed" vertical="center"/>
    </xf>
    <xf numFmtId="0" fontId="16" fillId="0" borderId="0" xfId="0" applyFont="1" applyBorder="1" applyAlignment="1">
      <alignment horizontal="distributed" vertical="center"/>
    </xf>
    <xf numFmtId="0" fontId="9" fillId="0" borderId="0" xfId="0" applyFont="1" applyBorder="1" applyAlignment="1">
      <alignment horizontal="center" vertical="top" wrapText="1"/>
    </xf>
    <xf numFmtId="0" fontId="9" fillId="0" borderId="1" xfId="0" applyFont="1" applyBorder="1" applyAlignment="1">
      <alignment horizontal="center" vertical="top" wrapText="1"/>
    </xf>
    <xf numFmtId="0" fontId="16" fillId="0" borderId="1" xfId="0" applyFont="1" applyBorder="1" applyAlignment="1">
      <alignment horizontal="center" vertical="top" wrapText="1"/>
    </xf>
    <xf numFmtId="0" fontId="16" fillId="0" borderId="13" xfId="0" applyFont="1" applyBorder="1" applyAlignment="1">
      <alignment horizontal="right" vertical="center"/>
    </xf>
    <xf numFmtId="0" fontId="16" fillId="0" borderId="0" xfId="0" applyFont="1" applyBorder="1" applyAlignment="1">
      <alignment horizontal="right" vertical="center"/>
    </xf>
    <xf numFmtId="0" fontId="16" fillId="0" borderId="13" xfId="0" applyFont="1" applyBorder="1" applyAlignment="1">
      <alignment horizontal="left" vertical="center"/>
    </xf>
    <xf numFmtId="0" fontId="16" fillId="0" borderId="19" xfId="0" applyFont="1" applyBorder="1">
      <alignment vertical="center"/>
    </xf>
    <xf numFmtId="0" fontId="16" fillId="0" borderId="2" xfId="0" applyFont="1" applyBorder="1" applyAlignment="1">
      <alignment horizontal="center" vertical="center"/>
    </xf>
    <xf numFmtId="0" fontId="16" fillId="0" borderId="25" xfId="0" applyFont="1" applyBorder="1" applyAlignment="1">
      <alignment horizontal="center" vertical="center"/>
    </xf>
    <xf numFmtId="0" fontId="16" fillId="0" borderId="2" xfId="0" applyFont="1" applyBorder="1" applyAlignment="1">
      <alignment horizontal="center" vertical="center" textRotation="255"/>
    </xf>
    <xf numFmtId="0" fontId="16" fillId="0" borderId="2" xfId="0" applyFont="1" applyBorder="1" applyAlignment="1">
      <alignment horizontal="center" wrapText="1"/>
    </xf>
    <xf numFmtId="0" fontId="16" fillId="0" borderId="2" xfId="0" applyFont="1" applyBorder="1" applyAlignment="1">
      <alignment horizontal="center" vertical="center" wrapText="1"/>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2" xfId="0" applyFont="1" applyBorder="1" applyAlignment="1">
      <alignment horizontal="distributed" vertical="center"/>
    </xf>
    <xf numFmtId="0" fontId="16" fillId="0" borderId="25" xfId="0" applyFont="1" applyBorder="1" applyAlignment="1">
      <alignment horizontal="distributed" vertical="center"/>
    </xf>
    <xf numFmtId="0" fontId="16" fillId="0" borderId="14" xfId="0" applyFont="1" applyBorder="1" applyAlignment="1">
      <alignment horizontal="distributed" vertical="center"/>
    </xf>
    <xf numFmtId="0" fontId="16" fillId="0" borderId="14" xfId="0" applyFont="1" applyBorder="1" applyAlignment="1">
      <alignment horizontal="center" vertical="center"/>
    </xf>
    <xf numFmtId="0" fontId="16" fillId="0" borderId="0" xfId="0" applyFont="1">
      <alignment vertical="center"/>
    </xf>
    <xf numFmtId="0" fontId="16" fillId="0" borderId="0" xfId="0" applyFont="1" applyBorder="1">
      <alignment vertical="center"/>
    </xf>
    <xf numFmtId="0" fontId="16" fillId="0" borderId="0" xfId="0" applyFont="1" applyAlignment="1"/>
    <xf numFmtId="0" fontId="16" fillId="0" borderId="2" xfId="0" applyFont="1" applyBorder="1">
      <alignment vertical="center"/>
    </xf>
    <xf numFmtId="0" fontId="16" fillId="0" borderId="29" xfId="0" applyFont="1" applyBorder="1">
      <alignment vertical="center"/>
    </xf>
    <xf numFmtId="0" fontId="16" fillId="0" borderId="1" xfId="0" applyFont="1" applyBorder="1">
      <alignment vertical="center"/>
    </xf>
    <xf numFmtId="0" fontId="16" fillId="0" borderId="21" xfId="0" applyFont="1" applyBorder="1">
      <alignment vertical="center"/>
    </xf>
    <xf numFmtId="0" fontId="16" fillId="0" borderId="47" xfId="0" applyFont="1" applyBorder="1">
      <alignment vertical="center"/>
    </xf>
    <xf numFmtId="0" fontId="5" fillId="0" borderId="0" xfId="0" applyFont="1" applyBorder="1" applyAlignment="1">
      <alignment horizontal="left"/>
    </xf>
    <xf numFmtId="0" fontId="16" fillId="0" borderId="0" xfId="0" applyFont="1" applyAlignment="1">
      <alignment horizontal="center" vertical="center"/>
    </xf>
    <xf numFmtId="0" fontId="5" fillId="0" borderId="23" xfId="0" applyFont="1" applyBorder="1">
      <alignment vertical="center"/>
    </xf>
    <xf numFmtId="0" fontId="5" fillId="0" borderId="46" xfId="0" applyFont="1" applyBorder="1">
      <alignment vertical="center"/>
    </xf>
    <xf numFmtId="0" fontId="5" fillId="0" borderId="5" xfId="0" applyFont="1" applyBorder="1">
      <alignment vertical="center"/>
    </xf>
    <xf numFmtId="0" fontId="5" fillId="0" borderId="40" xfId="0" applyFont="1" applyBorder="1">
      <alignment vertical="center"/>
    </xf>
    <xf numFmtId="0" fontId="5" fillId="0" borderId="18" xfId="0" applyFont="1" applyBorder="1">
      <alignment vertical="center"/>
    </xf>
    <xf numFmtId="0" fontId="5" fillId="0" borderId="13" xfId="0" applyFont="1" applyBorder="1">
      <alignment vertical="center"/>
    </xf>
    <xf numFmtId="0" fontId="5" fillId="0" borderId="25" xfId="0" applyFont="1" applyBorder="1">
      <alignment vertical="center"/>
    </xf>
    <xf numFmtId="0" fontId="5" fillId="0" borderId="53" xfId="0" applyFont="1" applyBorder="1">
      <alignment vertical="center"/>
    </xf>
    <xf numFmtId="0" fontId="5" fillId="0" borderId="21" xfId="0" applyFont="1" applyBorder="1">
      <alignment vertical="center"/>
    </xf>
    <xf numFmtId="0" fontId="5" fillId="0" borderId="0" xfId="0" applyFont="1" applyBorder="1" applyAlignment="1">
      <alignment vertical="center"/>
    </xf>
    <xf numFmtId="0" fontId="5" fillId="0" borderId="3" xfId="0" applyFont="1" applyBorder="1" applyAlignment="1">
      <alignment vertical="center"/>
    </xf>
    <xf numFmtId="186" fontId="5" fillId="0" borderId="3" xfId="0" applyNumberFormat="1" applyFont="1" applyBorder="1" applyAlignment="1">
      <alignment vertical="center"/>
    </xf>
    <xf numFmtId="186" fontId="5" fillId="0" borderId="0" xfId="0" applyNumberFormat="1" applyFont="1" applyBorder="1" applyAlignment="1">
      <alignment vertical="center"/>
    </xf>
    <xf numFmtId="0" fontId="16" fillId="0" borderId="0" xfId="0" applyFont="1" applyBorder="1" applyAlignment="1">
      <alignment horizontal="left"/>
    </xf>
    <xf numFmtId="0" fontId="5" fillId="0" borderId="23"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28" xfId="0" applyFont="1" applyBorder="1">
      <alignment vertical="center"/>
    </xf>
    <xf numFmtId="0" fontId="5" fillId="0" borderId="1" xfId="0" applyFont="1" applyBorder="1" applyAlignment="1">
      <alignment vertical="center"/>
    </xf>
    <xf numFmtId="0" fontId="5" fillId="0" borderId="24" xfId="0" applyFont="1" applyBorder="1">
      <alignment vertical="center"/>
    </xf>
    <xf numFmtId="0" fontId="5" fillId="0" borderId="47" xfId="0" applyFont="1" applyBorder="1" applyAlignment="1">
      <alignment vertical="center"/>
    </xf>
    <xf numFmtId="0" fontId="5" fillId="0" borderId="3" xfId="0" applyFont="1" applyBorder="1">
      <alignment vertical="center"/>
    </xf>
    <xf numFmtId="0" fontId="5" fillId="0" borderId="18"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19" xfId="0" applyFont="1" applyBorder="1">
      <alignment vertical="center"/>
    </xf>
    <xf numFmtId="0" fontId="5" fillId="0" borderId="25" xfId="0" applyFont="1" applyBorder="1" applyAlignment="1">
      <alignment vertical="center"/>
    </xf>
    <xf numFmtId="0" fontId="5" fillId="0" borderId="1" xfId="0" applyFont="1" applyBorder="1">
      <alignment vertical="center"/>
    </xf>
    <xf numFmtId="0" fontId="0" fillId="0" borderId="0" xfId="0" applyBorder="1" applyAlignment="1">
      <alignment horizontal="center" vertical="center"/>
    </xf>
    <xf numFmtId="0" fontId="5" fillId="0" borderId="0" xfId="0" applyFont="1" applyAlignment="1"/>
    <xf numFmtId="49" fontId="4" fillId="0" borderId="0" xfId="10" applyNumberFormat="1" applyFont="1" applyFill="1">
      <alignment vertical="center"/>
    </xf>
    <xf numFmtId="49" fontId="18" fillId="0" borderId="0" xfId="10" applyNumberFormat="1" applyFont="1" applyFill="1" applyBorder="1" applyAlignment="1">
      <alignment vertical="center"/>
    </xf>
    <xf numFmtId="49" fontId="19" fillId="0" borderId="0" xfId="10" applyNumberFormat="1" applyFont="1" applyFill="1" applyAlignment="1">
      <alignment vertical="center"/>
    </xf>
    <xf numFmtId="49" fontId="7" fillId="0" borderId="0" xfId="10" applyNumberFormat="1" applyFont="1" applyFill="1">
      <alignment vertical="center"/>
    </xf>
    <xf numFmtId="49" fontId="20" fillId="0" borderId="0" xfId="10" applyNumberFormat="1" applyFont="1" applyFill="1" applyAlignment="1"/>
    <xf numFmtId="49" fontId="3" fillId="0" borderId="0" xfId="10" applyNumberFormat="1" applyFont="1" applyFill="1" applyAlignment="1">
      <alignment vertical="center"/>
    </xf>
    <xf numFmtId="49" fontId="18" fillId="0" borderId="2" xfId="10" applyNumberFormat="1" applyFont="1" applyFill="1" applyBorder="1" applyAlignment="1"/>
    <xf numFmtId="49" fontId="20" fillId="0" borderId="2" xfId="10" applyNumberFormat="1" applyFont="1" applyFill="1" applyBorder="1" applyAlignment="1"/>
    <xf numFmtId="49" fontId="18" fillId="0" borderId="2" xfId="10" applyNumberFormat="1" applyFont="1" applyFill="1" applyBorder="1" applyAlignment="1">
      <alignment horizontal="left"/>
    </xf>
    <xf numFmtId="49" fontId="4" fillId="0" borderId="0" xfId="10" applyNumberFormat="1" applyFont="1" applyFill="1" applyAlignment="1">
      <alignment vertical="center"/>
    </xf>
    <xf numFmtId="49" fontId="3" fillId="0" borderId="0" xfId="10" applyNumberFormat="1" applyFont="1" applyFill="1" applyAlignment="1">
      <alignment horizontal="left" vertical="center"/>
    </xf>
    <xf numFmtId="49" fontId="3" fillId="0" borderId="0" xfId="8" applyNumberFormat="1" applyFont="1" applyFill="1" applyAlignment="1">
      <alignment vertical="center"/>
    </xf>
    <xf numFmtId="49" fontId="19" fillId="0" borderId="0" xfId="10" applyNumberFormat="1" applyFont="1" applyFill="1" applyAlignment="1">
      <alignment horizontal="left" vertical="center"/>
    </xf>
    <xf numFmtId="49" fontId="3" fillId="0" borderId="0" xfId="8" applyNumberFormat="1" applyFont="1" applyFill="1" applyAlignment="1">
      <alignment horizontal="center" vertical="center"/>
    </xf>
    <xf numFmtId="49" fontId="3" fillId="0" borderId="0" xfId="8" applyNumberFormat="1" applyFont="1" applyFill="1" applyAlignment="1">
      <alignment horizontal="left" vertical="center"/>
    </xf>
    <xf numFmtId="49" fontId="19" fillId="0" borderId="0" xfId="8" applyNumberFormat="1" applyFont="1" applyFill="1" applyAlignment="1">
      <alignment vertical="center"/>
    </xf>
    <xf numFmtId="49" fontId="18" fillId="0" borderId="0" xfId="10" applyNumberFormat="1" applyFont="1" applyFill="1" applyAlignment="1">
      <alignment vertical="center"/>
    </xf>
    <xf numFmtId="49" fontId="3" fillId="0" borderId="54" xfId="10" applyNumberFormat="1" applyFont="1" applyFill="1" applyBorder="1" applyAlignment="1">
      <alignment horizontal="left" vertical="center"/>
    </xf>
    <xf numFmtId="49" fontId="3" fillId="0" borderId="0" xfId="8" applyNumberFormat="1" applyFont="1" applyFill="1">
      <alignment vertical="center"/>
    </xf>
    <xf numFmtId="49" fontId="18" fillId="0" borderId="55" xfId="10" applyNumberFormat="1" applyFont="1" applyFill="1" applyBorder="1">
      <alignment vertical="center"/>
    </xf>
    <xf numFmtId="49" fontId="18" fillId="0" borderId="0" xfId="10" applyNumberFormat="1" applyFont="1" applyFill="1" applyBorder="1">
      <alignment vertical="center"/>
    </xf>
    <xf numFmtId="49" fontId="18" fillId="0" borderId="56" xfId="10" applyNumberFormat="1" applyFont="1" applyFill="1" applyBorder="1">
      <alignment vertical="center"/>
    </xf>
    <xf numFmtId="49" fontId="18" fillId="0" borderId="23" xfId="10" applyNumberFormat="1" applyFont="1" applyFill="1" applyBorder="1">
      <alignment vertical="center"/>
    </xf>
    <xf numFmtId="49" fontId="4" fillId="0" borderId="0" xfId="10" applyNumberFormat="1" applyFont="1" applyFill="1" applyBorder="1">
      <alignment vertical="center"/>
    </xf>
    <xf numFmtId="49" fontId="18" fillId="0" borderId="57" xfId="10" applyNumberFormat="1" applyFont="1" applyFill="1" applyBorder="1">
      <alignment vertical="center"/>
    </xf>
    <xf numFmtId="49" fontId="18" fillId="0" borderId="58" xfId="10" applyNumberFormat="1" applyFont="1" applyFill="1" applyBorder="1">
      <alignment vertical="center"/>
    </xf>
    <xf numFmtId="49" fontId="18" fillId="0" borderId="59" xfId="10" applyNumberFormat="1" applyFont="1" applyFill="1" applyBorder="1">
      <alignment vertical="center"/>
    </xf>
    <xf numFmtId="49" fontId="18" fillId="0" borderId="2" xfId="10" applyNumberFormat="1" applyFont="1" applyFill="1" applyBorder="1">
      <alignment vertical="center"/>
    </xf>
    <xf numFmtId="49" fontId="18" fillId="0" borderId="60" xfId="10" applyNumberFormat="1" applyFont="1" applyFill="1" applyBorder="1">
      <alignment vertical="center"/>
    </xf>
    <xf numFmtId="49" fontId="4" fillId="0" borderId="2" xfId="10" applyNumberFormat="1" applyFont="1" applyFill="1" applyBorder="1">
      <alignment vertical="center"/>
    </xf>
    <xf numFmtId="49" fontId="18" fillId="0" borderId="2" xfId="10" applyNumberFormat="1" applyFont="1" applyFill="1" applyBorder="1" applyAlignment="1">
      <alignment vertical="top"/>
    </xf>
    <xf numFmtId="49" fontId="18" fillId="0" borderId="45" xfId="10" applyNumberFormat="1" applyFont="1" applyFill="1" applyBorder="1" applyAlignment="1">
      <alignment horizontal="distributed" vertical="center"/>
    </xf>
    <xf numFmtId="49" fontId="23" fillId="0" borderId="33" xfId="10" applyNumberFormat="1" applyFont="1" applyFill="1" applyBorder="1" applyAlignment="1">
      <alignment horizontal="left" vertical="center"/>
    </xf>
    <xf numFmtId="49" fontId="3" fillId="0" borderId="33" xfId="10" applyNumberFormat="1" applyFont="1" applyFill="1" applyBorder="1" applyAlignment="1">
      <alignment horizontal="left" vertical="center"/>
    </xf>
    <xf numFmtId="49" fontId="18" fillId="0" borderId="2" xfId="10" applyNumberFormat="1" applyFont="1" applyFill="1" applyBorder="1" applyAlignment="1">
      <alignment horizontal="center" vertical="center" textRotation="255"/>
    </xf>
    <xf numFmtId="49" fontId="18" fillId="0" borderId="14" xfId="10" applyNumberFormat="1" applyFont="1" applyFill="1" applyBorder="1" applyAlignment="1">
      <alignment horizontal="distributed" vertical="center"/>
    </xf>
    <xf numFmtId="49" fontId="18" fillId="0" borderId="11" xfId="10" applyNumberFormat="1" applyFont="1" applyFill="1" applyBorder="1" applyAlignment="1">
      <alignment horizontal="distributed" vertical="center"/>
    </xf>
    <xf numFmtId="49" fontId="18" fillId="0" borderId="17" xfId="10" applyNumberFormat="1" applyFont="1" applyFill="1" applyBorder="1" applyAlignment="1">
      <alignment horizontal="center" vertical="center" textRotation="255"/>
    </xf>
    <xf numFmtId="49" fontId="18" fillId="0" borderId="20" xfId="10" applyNumberFormat="1" applyFont="1" applyFill="1" applyBorder="1" applyAlignment="1">
      <alignment horizontal="distributed" vertical="center"/>
    </xf>
    <xf numFmtId="49" fontId="18" fillId="0" borderId="32" xfId="10" applyNumberFormat="1" applyFont="1" applyFill="1" applyBorder="1" applyAlignment="1">
      <alignment horizontal="distributed" vertical="center"/>
    </xf>
    <xf numFmtId="49" fontId="3" fillId="0" borderId="17" xfId="10" applyNumberFormat="1" applyFont="1" applyFill="1" applyBorder="1" applyAlignment="1">
      <alignment horizontal="left" vertical="center"/>
    </xf>
    <xf numFmtId="49" fontId="3" fillId="0" borderId="23" xfId="10" applyNumberFormat="1" applyFont="1" applyFill="1" applyBorder="1" applyAlignment="1">
      <alignment vertical="center"/>
    </xf>
    <xf numFmtId="49" fontId="3" fillId="0" borderId="5" xfId="10" applyNumberFormat="1" applyFont="1" applyFill="1" applyBorder="1" applyAlignment="1">
      <alignment vertical="center"/>
    </xf>
    <xf numFmtId="49" fontId="3" fillId="0" borderId="17" xfId="10" applyNumberFormat="1" applyFont="1" applyFill="1" applyBorder="1" applyAlignment="1">
      <alignment vertical="center"/>
    </xf>
    <xf numFmtId="49" fontId="18" fillId="0" borderId="22" xfId="10" applyNumberFormat="1" applyFont="1" applyFill="1" applyBorder="1" applyAlignment="1">
      <alignment horizontal="distributed" vertical="center"/>
    </xf>
    <xf numFmtId="49" fontId="3" fillId="0" borderId="23" xfId="10" applyNumberFormat="1" applyFont="1" applyFill="1" applyBorder="1" applyAlignment="1">
      <alignment horizontal="right" vertical="center"/>
    </xf>
    <xf numFmtId="49" fontId="18" fillId="0" borderId="61" xfId="10" applyNumberFormat="1" applyFont="1" applyFill="1" applyBorder="1" applyAlignment="1">
      <alignment horizontal="distributed" vertical="center"/>
    </xf>
    <xf numFmtId="49" fontId="3" fillId="0" borderId="5" xfId="10" applyNumberFormat="1" applyFont="1" applyFill="1" applyBorder="1" applyAlignment="1">
      <alignment horizontal="left" vertical="center"/>
    </xf>
    <xf numFmtId="49" fontId="3" fillId="0" borderId="21" xfId="10" applyNumberFormat="1" applyFont="1" applyFill="1" applyBorder="1" applyAlignment="1">
      <alignment horizontal="left" vertical="top"/>
    </xf>
    <xf numFmtId="49" fontId="3" fillId="0" borderId="33" xfId="10" applyNumberFormat="1" applyFont="1" applyFill="1" applyBorder="1" applyAlignment="1">
      <alignment horizontal="left"/>
    </xf>
    <xf numFmtId="49" fontId="3" fillId="0" borderId="33" xfId="10" applyNumberFormat="1" applyFont="1" applyFill="1" applyBorder="1">
      <alignment vertical="center"/>
    </xf>
    <xf numFmtId="49" fontId="3" fillId="0" borderId="33" xfId="10" applyNumberFormat="1" applyFont="1" applyFill="1" applyBorder="1" applyAlignment="1">
      <alignment vertical="center"/>
    </xf>
    <xf numFmtId="49" fontId="3" fillId="0" borderId="2" xfId="10" applyNumberFormat="1" applyFont="1" applyFill="1" applyBorder="1" applyAlignment="1">
      <alignment vertical="center"/>
    </xf>
    <xf numFmtId="49" fontId="18" fillId="0" borderId="30" xfId="10" applyNumberFormat="1" applyFont="1" applyFill="1" applyBorder="1" applyAlignment="1">
      <alignment horizontal="center" vertical="center" textRotation="255"/>
    </xf>
    <xf numFmtId="49" fontId="18" fillId="0" borderId="48" xfId="10" applyNumberFormat="1" applyFont="1" applyFill="1" applyBorder="1" applyAlignment="1">
      <alignment horizontal="distributed" vertical="center"/>
    </xf>
    <xf numFmtId="49" fontId="3" fillId="0" borderId="30" xfId="10" applyNumberFormat="1" applyFont="1" applyFill="1" applyBorder="1" applyAlignment="1">
      <alignment horizontal="distributed" vertical="center"/>
    </xf>
    <xf numFmtId="49" fontId="3" fillId="0" borderId="33" xfId="10" applyNumberFormat="1" applyFont="1" applyFill="1" applyBorder="1" applyAlignment="1">
      <alignment horizontal="distributed" vertical="center"/>
    </xf>
    <xf numFmtId="49" fontId="18" fillId="0" borderId="19" xfId="10" applyNumberFormat="1" applyFont="1" applyFill="1" applyBorder="1" applyAlignment="1">
      <alignment horizontal="center" vertical="center" textRotation="255"/>
    </xf>
    <xf numFmtId="49" fontId="3" fillId="0" borderId="22" xfId="10" applyNumberFormat="1" applyFont="1" applyFill="1" applyBorder="1" applyAlignment="1">
      <alignment vertical="center" shrinkToFit="1"/>
    </xf>
    <xf numFmtId="38" fontId="4" fillId="0" borderId="55" xfId="1" applyFont="1" applyFill="1" applyBorder="1" applyAlignment="1">
      <alignment vertical="center" shrinkToFit="1"/>
    </xf>
    <xf numFmtId="38" fontId="24" fillId="0" borderId="23" xfId="1" applyFont="1" applyFill="1" applyBorder="1" applyAlignment="1">
      <alignment vertical="center" shrinkToFit="1"/>
    </xf>
    <xf numFmtId="38" fontId="9" fillId="0" borderId="23" xfId="1" applyFont="1" applyFill="1" applyBorder="1" applyAlignment="1">
      <alignment vertical="center"/>
    </xf>
    <xf numFmtId="38" fontId="4" fillId="0" borderId="46" xfId="1" applyFont="1" applyFill="1" applyBorder="1">
      <alignment vertical="center"/>
    </xf>
    <xf numFmtId="38" fontId="4" fillId="0" borderId="0" xfId="1" applyFont="1" applyFill="1" applyBorder="1" applyAlignment="1">
      <alignment vertical="center" shrinkToFit="1"/>
    </xf>
    <xf numFmtId="38" fontId="24" fillId="0" borderId="0" xfId="1" applyFont="1" applyFill="1" applyBorder="1" applyAlignment="1">
      <alignment vertical="center" shrinkToFit="1"/>
    </xf>
    <xf numFmtId="38" fontId="9" fillId="0" borderId="0" xfId="1" applyFont="1" applyFill="1" applyBorder="1" applyAlignment="1">
      <alignment vertical="center"/>
    </xf>
    <xf numFmtId="38" fontId="4" fillId="0" borderId="13" xfId="1" applyFont="1" applyFill="1" applyBorder="1">
      <alignment vertical="center"/>
    </xf>
    <xf numFmtId="38" fontId="4" fillId="0" borderId="57" xfId="1" applyFont="1" applyFill="1" applyBorder="1" applyAlignment="1">
      <alignment vertical="center" shrinkToFit="1"/>
    </xf>
    <xf numFmtId="49" fontId="3" fillId="0" borderId="11" xfId="10" applyNumberFormat="1" applyFont="1" applyFill="1" applyBorder="1" applyAlignment="1">
      <alignment vertical="center" shrinkToFit="1"/>
    </xf>
    <xf numFmtId="38" fontId="4" fillId="0" borderId="0" xfId="1" applyFont="1" applyFill="1" applyBorder="1">
      <alignment vertical="center"/>
    </xf>
    <xf numFmtId="49" fontId="5" fillId="0" borderId="0" xfId="10" applyNumberFormat="1" applyFont="1" applyFill="1" applyBorder="1" applyAlignment="1">
      <alignment vertical="center" shrinkToFit="1"/>
    </xf>
    <xf numFmtId="38" fontId="25" fillId="0" borderId="0" xfId="1" applyFont="1" applyFill="1" applyBorder="1" applyAlignment="1">
      <alignment vertical="center"/>
    </xf>
    <xf numFmtId="49" fontId="3" fillId="0" borderId="23" xfId="8" applyNumberFormat="1" applyFont="1" applyFill="1" applyBorder="1" applyAlignment="1">
      <alignment vertical="center"/>
    </xf>
    <xf numFmtId="49" fontId="3" fillId="0" borderId="56" xfId="8" applyNumberFormat="1" applyFont="1" applyFill="1" applyBorder="1" applyAlignment="1">
      <alignment vertical="center"/>
    </xf>
    <xf numFmtId="38" fontId="4" fillId="0" borderId="23" xfId="1" applyFont="1" applyFill="1" applyBorder="1" applyAlignment="1">
      <alignment vertical="center" shrinkToFit="1"/>
    </xf>
    <xf numFmtId="49" fontId="3" fillId="0" borderId="58" xfId="8" applyNumberFormat="1" applyFont="1" applyFill="1" applyBorder="1" applyAlignment="1">
      <alignment vertical="center"/>
    </xf>
    <xf numFmtId="49" fontId="3" fillId="0" borderId="14" xfId="10" applyNumberFormat="1" applyFont="1" applyFill="1" applyBorder="1" applyAlignment="1">
      <alignment vertical="center" shrinkToFit="1"/>
    </xf>
    <xf numFmtId="49" fontId="5" fillId="0" borderId="2" xfId="10" applyNumberFormat="1" applyFont="1" applyFill="1" applyBorder="1" applyAlignment="1">
      <alignment vertical="center" shrinkToFit="1"/>
    </xf>
    <xf numFmtId="49" fontId="5" fillId="0" borderId="2" xfId="10" applyNumberFormat="1" applyFont="1" applyFill="1" applyBorder="1" applyAlignment="1">
      <alignment vertical="top" shrinkToFit="1"/>
    </xf>
    <xf numFmtId="38" fontId="4" fillId="0" borderId="59" xfId="1" applyFont="1" applyFill="1" applyBorder="1" applyAlignment="1">
      <alignment vertical="center" shrinkToFit="1"/>
    </xf>
    <xf numFmtId="38" fontId="24" fillId="0" borderId="2" xfId="1" applyFont="1" applyFill="1" applyBorder="1" applyAlignment="1">
      <alignment vertical="center" shrinkToFit="1"/>
    </xf>
    <xf numFmtId="38" fontId="4" fillId="0" borderId="2" xfId="1" applyFont="1" applyFill="1" applyBorder="1">
      <alignment vertical="center"/>
    </xf>
    <xf numFmtId="38" fontId="4" fillId="0" borderId="25" xfId="1" applyFont="1" applyFill="1" applyBorder="1">
      <alignment vertical="center"/>
    </xf>
    <xf numFmtId="38" fontId="4" fillId="0" borderId="2" xfId="1" applyFont="1" applyFill="1" applyBorder="1" applyAlignment="1">
      <alignment vertical="center" shrinkToFit="1"/>
    </xf>
    <xf numFmtId="49" fontId="18" fillId="0" borderId="30" xfId="10" applyNumberFormat="1" applyFont="1" applyFill="1" applyBorder="1">
      <alignment vertical="center"/>
    </xf>
    <xf numFmtId="49" fontId="18" fillId="0" borderId="48" xfId="10" applyNumberFormat="1" applyFont="1" applyFill="1" applyBorder="1" applyAlignment="1">
      <alignment horizontal="distributed" vertical="center" shrinkToFit="1"/>
    </xf>
    <xf numFmtId="49" fontId="18" fillId="0" borderId="30" xfId="10" applyNumberFormat="1" applyFont="1" applyFill="1" applyBorder="1" applyAlignment="1">
      <alignment horizontal="distributed" vertical="center" shrinkToFit="1"/>
    </xf>
    <xf numFmtId="49" fontId="4" fillId="0" borderId="30" xfId="10" applyNumberFormat="1" applyFont="1" applyFill="1" applyBorder="1" applyAlignment="1">
      <alignment vertical="center" shrinkToFit="1"/>
    </xf>
    <xf numFmtId="38" fontId="4" fillId="0" borderId="62" xfId="1" applyFont="1" applyFill="1" applyBorder="1" applyAlignment="1">
      <alignment vertical="center" shrinkToFit="1"/>
    </xf>
    <xf numFmtId="38" fontId="18" fillId="0" borderId="30" xfId="1" applyFont="1" applyFill="1" applyBorder="1" applyAlignment="1">
      <alignment vertical="center" shrinkToFit="1"/>
    </xf>
    <xf numFmtId="38" fontId="18" fillId="0" borderId="30" xfId="1" applyFont="1" applyFill="1" applyBorder="1">
      <alignment vertical="center"/>
    </xf>
    <xf numFmtId="38" fontId="18" fillId="0" borderId="31" xfId="1" applyFont="1" applyFill="1" applyBorder="1">
      <alignment vertical="center"/>
    </xf>
    <xf numFmtId="38" fontId="18" fillId="0" borderId="2" xfId="1" applyFont="1" applyFill="1" applyBorder="1" applyAlignment="1">
      <alignment vertical="center" shrinkToFit="1"/>
    </xf>
    <xf numFmtId="38" fontId="18" fillId="0" borderId="2" xfId="1" applyFont="1" applyFill="1" applyBorder="1">
      <alignment vertical="center"/>
    </xf>
    <xf numFmtId="38" fontId="18" fillId="0" borderId="25" xfId="1" applyFont="1" applyFill="1" applyBorder="1">
      <alignment vertical="center"/>
    </xf>
    <xf numFmtId="49" fontId="18" fillId="0" borderId="14" xfId="10" applyNumberFormat="1" applyFont="1" applyFill="1" applyBorder="1" applyAlignment="1">
      <alignment horizontal="distributed" vertical="center" shrinkToFit="1"/>
    </xf>
    <xf numFmtId="49" fontId="18" fillId="0" borderId="2" xfId="10" applyNumberFormat="1" applyFont="1" applyFill="1" applyBorder="1" applyAlignment="1">
      <alignment horizontal="distributed" vertical="center" shrinkToFit="1"/>
    </xf>
    <xf numFmtId="49" fontId="4" fillId="0" borderId="2" xfId="10" applyNumberFormat="1" applyFont="1" applyFill="1" applyBorder="1" applyAlignment="1">
      <alignment vertical="center" shrinkToFit="1"/>
    </xf>
    <xf numFmtId="49" fontId="18" fillId="0" borderId="62" xfId="10" applyNumberFormat="1" applyFont="1" applyFill="1" applyBorder="1" applyAlignment="1">
      <alignment horizontal="center" vertical="center"/>
    </xf>
    <xf numFmtId="38" fontId="4" fillId="0" borderId="62" xfId="1" applyFont="1" applyFill="1" applyBorder="1">
      <alignment vertical="center"/>
    </xf>
    <xf numFmtId="38" fontId="4" fillId="0" borderId="30" xfId="1" applyFont="1" applyFill="1" applyBorder="1">
      <alignment vertical="center"/>
    </xf>
    <xf numFmtId="49" fontId="18" fillId="0" borderId="48" xfId="10" applyNumberFormat="1" applyFont="1" applyFill="1" applyBorder="1">
      <alignment vertical="center"/>
    </xf>
    <xf numFmtId="49" fontId="5" fillId="0" borderId="0" xfId="10" applyNumberFormat="1" applyFont="1" applyFill="1" applyBorder="1" applyAlignment="1">
      <alignment horizontal="right"/>
    </xf>
    <xf numFmtId="38" fontId="4" fillId="0" borderId="57" xfId="1" applyFont="1" applyFill="1" applyBorder="1">
      <alignment vertical="center"/>
    </xf>
    <xf numFmtId="38" fontId="18" fillId="0" borderId="0" xfId="1" applyFont="1" applyFill="1" applyBorder="1">
      <alignment vertical="center"/>
    </xf>
    <xf numFmtId="38" fontId="18" fillId="0" borderId="13" xfId="1" applyFont="1" applyFill="1" applyBorder="1">
      <alignment vertical="center"/>
    </xf>
    <xf numFmtId="49" fontId="18" fillId="0" borderId="30" xfId="10" applyNumberFormat="1" applyFont="1" applyFill="1" applyBorder="1" applyAlignment="1">
      <alignment vertical="center"/>
    </xf>
    <xf numFmtId="49" fontId="4" fillId="0" borderId="30" xfId="10" applyNumberFormat="1" applyFont="1" applyFill="1" applyBorder="1">
      <alignment vertical="center"/>
    </xf>
    <xf numFmtId="49" fontId="5" fillId="0" borderId="30" xfId="10" applyNumberFormat="1" applyFont="1" applyFill="1" applyBorder="1" applyAlignment="1">
      <alignment horizontal="right"/>
    </xf>
    <xf numFmtId="49" fontId="18" fillId="0" borderId="22" xfId="10" applyNumberFormat="1" applyFont="1" applyFill="1" applyBorder="1">
      <alignment vertical="center"/>
    </xf>
    <xf numFmtId="49" fontId="18" fillId="0" borderId="11" xfId="10" applyNumberFormat="1" applyFont="1" applyFill="1" applyBorder="1">
      <alignment vertical="center"/>
    </xf>
    <xf numFmtId="0" fontId="4" fillId="0" borderId="2" xfId="13" applyFont="1" applyBorder="1">
      <alignment vertical="center"/>
    </xf>
    <xf numFmtId="0" fontId="4" fillId="0" borderId="14" xfId="13" applyFont="1" applyBorder="1">
      <alignment vertical="center"/>
    </xf>
    <xf numFmtId="38" fontId="4" fillId="0" borderId="59" xfId="1" applyFont="1" applyFill="1" applyBorder="1">
      <alignment vertical="center"/>
    </xf>
    <xf numFmtId="49" fontId="3" fillId="0" borderId="23" xfId="10" applyNumberFormat="1" applyFont="1" applyFill="1" applyBorder="1">
      <alignment vertical="center"/>
    </xf>
    <xf numFmtId="49" fontId="3" fillId="0" borderId="0" xfId="10" applyNumberFormat="1" applyFont="1" applyFill="1" applyBorder="1">
      <alignment vertical="center"/>
    </xf>
    <xf numFmtId="49" fontId="4" fillId="0" borderId="63" xfId="10" applyNumberFormat="1" applyFont="1" applyFill="1" applyBorder="1">
      <alignment vertical="center"/>
    </xf>
    <xf numFmtId="49" fontId="3" fillId="0" borderId="54" xfId="10" applyNumberFormat="1" applyFont="1" applyFill="1" applyBorder="1">
      <alignment vertical="center"/>
    </xf>
    <xf numFmtId="38" fontId="4" fillId="0" borderId="64" xfId="1" applyFont="1" applyFill="1" applyBorder="1">
      <alignment vertical="center"/>
    </xf>
    <xf numFmtId="38" fontId="18" fillId="0" borderId="54" xfId="1" applyFont="1" applyFill="1" applyBorder="1">
      <alignment vertical="center"/>
    </xf>
    <xf numFmtId="38" fontId="18" fillId="0" borderId="65" xfId="1" applyFont="1" applyFill="1" applyBorder="1">
      <alignment vertical="center"/>
    </xf>
    <xf numFmtId="38" fontId="4" fillId="0" borderId="54" xfId="1" applyFont="1" applyFill="1" applyBorder="1">
      <alignment vertical="center"/>
    </xf>
    <xf numFmtId="49" fontId="4" fillId="0" borderId="0" xfId="10" applyNumberFormat="1" applyFont="1" applyFill="1" applyBorder="1" applyAlignment="1">
      <alignment horizontal="left" vertical="center"/>
    </xf>
    <xf numFmtId="49" fontId="3" fillId="0" borderId="0" xfId="10" applyNumberFormat="1" applyFont="1" applyFill="1">
      <alignment vertical="center"/>
    </xf>
    <xf numFmtId="49" fontId="18" fillId="0" borderId="2" xfId="9" applyNumberFormat="1" applyFont="1" applyFill="1" applyBorder="1" applyAlignment="1"/>
    <xf numFmtId="49" fontId="18" fillId="0" borderId="0" xfId="9" applyNumberFormat="1" applyFont="1" applyFill="1" applyBorder="1" applyAlignment="1"/>
    <xf numFmtId="49" fontId="18" fillId="0" borderId="33" xfId="10" applyNumberFormat="1" applyFont="1" applyFill="1" applyBorder="1" applyAlignment="1">
      <alignment horizontal="left" vertical="center"/>
    </xf>
    <xf numFmtId="49" fontId="18" fillId="0" borderId="17" xfId="10" applyNumberFormat="1" applyFont="1" applyFill="1" applyBorder="1" applyAlignment="1">
      <alignment horizontal="left" vertical="center"/>
    </xf>
    <xf numFmtId="49" fontId="18" fillId="0" borderId="30" xfId="10" applyNumberFormat="1" applyFont="1" applyFill="1" applyBorder="1" applyAlignment="1">
      <alignment horizontal="left" vertical="center"/>
    </xf>
    <xf numFmtId="49" fontId="18" fillId="0" borderId="3" xfId="10" applyNumberFormat="1" applyFont="1" applyFill="1" applyBorder="1" applyAlignment="1">
      <alignment horizontal="center" vertical="center" textRotation="255"/>
    </xf>
    <xf numFmtId="49" fontId="3" fillId="0" borderId="0" xfId="10" applyNumberFormat="1" applyFont="1" applyFill="1" applyBorder="1" applyAlignment="1">
      <alignment horizontal="distributed" vertical="center"/>
    </xf>
    <xf numFmtId="49" fontId="3" fillId="0" borderId="58" xfId="8" applyNumberFormat="1" applyFont="1" applyFill="1" applyBorder="1" applyAlignment="1">
      <alignment vertical="center" wrapText="1"/>
    </xf>
    <xf numFmtId="49" fontId="27" fillId="0" borderId="30" xfId="7" applyNumberFormat="1" applyFont="1" applyFill="1" applyBorder="1" applyAlignment="1">
      <alignment horizontal="left" vertical="center"/>
    </xf>
    <xf numFmtId="49" fontId="3" fillId="0" borderId="0" xfId="8" applyNumberFormat="1" applyFont="1" applyFill="1" applyBorder="1" applyAlignment="1">
      <alignment vertical="top"/>
    </xf>
    <xf numFmtId="49" fontId="4" fillId="0" borderId="0" xfId="11" applyNumberFormat="1" applyFont="1" applyFill="1">
      <alignment vertical="center"/>
    </xf>
    <xf numFmtId="49" fontId="3" fillId="0" borderId="0" xfId="11" applyNumberFormat="1" applyFont="1" applyFill="1" applyAlignment="1">
      <alignment horizontal="left" vertical="center"/>
    </xf>
    <xf numFmtId="49" fontId="18" fillId="0" borderId="0" xfId="11" applyNumberFormat="1" applyFont="1" applyFill="1" applyBorder="1" applyAlignment="1">
      <alignment vertical="center"/>
    </xf>
    <xf numFmtId="49" fontId="19" fillId="0" borderId="0" xfId="11" applyNumberFormat="1" applyFont="1" applyFill="1" applyAlignment="1">
      <alignment vertical="center"/>
    </xf>
    <xf numFmtId="49" fontId="20" fillId="0" borderId="0" xfId="11" applyNumberFormat="1" applyFont="1" applyFill="1" applyAlignment="1"/>
    <xf numFmtId="49" fontId="3" fillId="0" borderId="0" xfId="9" applyNumberFormat="1" applyFont="1" applyFill="1" applyAlignment="1">
      <alignment vertical="center"/>
    </xf>
    <xf numFmtId="49" fontId="3" fillId="0" borderId="0" xfId="9" applyNumberFormat="1" applyFont="1" applyFill="1" applyAlignment="1">
      <alignment horizontal="left" vertical="center"/>
    </xf>
    <xf numFmtId="49" fontId="19" fillId="0" borderId="0" xfId="9" applyNumberFormat="1" applyFont="1" applyFill="1" applyAlignment="1">
      <alignment vertical="center"/>
    </xf>
    <xf numFmtId="49" fontId="18" fillId="0" borderId="2" xfId="11" applyNumberFormat="1" applyFont="1" applyFill="1" applyBorder="1" applyAlignment="1"/>
    <xf numFmtId="49" fontId="20" fillId="0" borderId="2" xfId="11" applyNumberFormat="1" applyFont="1" applyFill="1" applyBorder="1" applyAlignment="1"/>
    <xf numFmtId="49" fontId="20" fillId="0" borderId="0" xfId="11" applyNumberFormat="1" applyFont="1" applyFill="1" applyBorder="1" applyAlignment="1"/>
    <xf numFmtId="49" fontId="19" fillId="0" borderId="0" xfId="11" applyNumberFormat="1" applyFont="1" applyFill="1" applyAlignment="1">
      <alignment horizontal="center" vertical="center"/>
    </xf>
    <xf numFmtId="49" fontId="19" fillId="0" borderId="0" xfId="9" applyNumberFormat="1" applyFont="1" applyFill="1" applyAlignment="1">
      <alignment horizontal="center" vertical="center"/>
    </xf>
    <xf numFmtId="49" fontId="7" fillId="0" borderId="0" xfId="11" applyNumberFormat="1" applyFont="1" applyFill="1">
      <alignment vertical="center"/>
    </xf>
    <xf numFmtId="49" fontId="7" fillId="0" borderId="0" xfId="9" applyNumberFormat="1" applyFont="1" applyFill="1">
      <alignment vertical="center"/>
    </xf>
    <xf numFmtId="49" fontId="18" fillId="0" borderId="0" xfId="11" applyNumberFormat="1" applyFont="1" applyFill="1" applyAlignment="1">
      <alignment vertical="center"/>
    </xf>
    <xf numFmtId="0" fontId="4" fillId="0" borderId="67" xfId="11" applyFont="1" applyFill="1" applyBorder="1" applyAlignment="1">
      <alignment vertical="center"/>
    </xf>
    <xf numFmtId="0" fontId="4" fillId="0" borderId="23" xfId="11" applyFont="1" applyFill="1" applyBorder="1" applyAlignment="1">
      <alignment vertical="center"/>
    </xf>
    <xf numFmtId="49" fontId="18" fillId="0" borderId="55" xfId="11" applyNumberFormat="1" applyFont="1" applyFill="1" applyBorder="1">
      <alignment vertical="center"/>
    </xf>
    <xf numFmtId="49" fontId="18" fillId="0" borderId="0" xfId="11" applyNumberFormat="1" applyFont="1" applyFill="1" applyBorder="1">
      <alignment vertical="center"/>
    </xf>
    <xf numFmtId="49" fontId="18" fillId="0" borderId="56" xfId="11" applyNumberFormat="1" applyFont="1" applyFill="1" applyBorder="1">
      <alignment vertical="center"/>
    </xf>
    <xf numFmtId="49" fontId="4" fillId="0" borderId="0" xfId="11" applyNumberFormat="1" applyFont="1" applyFill="1" applyBorder="1">
      <alignment vertical="center"/>
    </xf>
    <xf numFmtId="49" fontId="18" fillId="0" borderId="23" xfId="11" applyNumberFormat="1" applyFont="1" applyFill="1" applyBorder="1">
      <alignment vertical="center"/>
    </xf>
    <xf numFmtId="0" fontId="4" fillId="0" borderId="0" xfId="11" applyFont="1" applyFill="1" applyBorder="1" applyAlignment="1">
      <alignment vertical="center"/>
    </xf>
    <xf numFmtId="49" fontId="18" fillId="0" borderId="57" xfId="11" applyNumberFormat="1" applyFont="1" applyFill="1" applyBorder="1">
      <alignment vertical="center"/>
    </xf>
    <xf numFmtId="49" fontId="18" fillId="0" borderId="58" xfId="11" applyNumberFormat="1" applyFont="1" applyFill="1" applyBorder="1">
      <alignment vertical="center"/>
    </xf>
    <xf numFmtId="0" fontId="4" fillId="0" borderId="2" xfId="11" applyFont="1" applyFill="1" applyBorder="1" applyAlignment="1">
      <alignment vertical="center"/>
    </xf>
    <xf numFmtId="49" fontId="18" fillId="0" borderId="59" xfId="11" applyNumberFormat="1" applyFont="1" applyFill="1" applyBorder="1">
      <alignment vertical="center"/>
    </xf>
    <xf numFmtId="49" fontId="18" fillId="0" borderId="2" xfId="11" applyNumberFormat="1" applyFont="1" applyFill="1" applyBorder="1">
      <alignment vertical="center"/>
    </xf>
    <xf numFmtId="49" fontId="18" fillId="0" borderId="60" xfId="11" applyNumberFormat="1" applyFont="1" applyFill="1" applyBorder="1">
      <alignment vertical="center"/>
    </xf>
    <xf numFmtId="49" fontId="18" fillId="0" borderId="33" xfId="11" applyNumberFormat="1" applyFont="1" applyFill="1" applyBorder="1" applyAlignment="1">
      <alignment horizontal="center" vertical="center" textRotation="255"/>
    </xf>
    <xf numFmtId="49" fontId="18" fillId="0" borderId="33" xfId="11" applyNumberFormat="1" applyFont="1" applyFill="1" applyBorder="1" applyAlignment="1">
      <alignment horizontal="left" vertical="center"/>
    </xf>
    <xf numFmtId="49" fontId="18" fillId="0" borderId="15" xfId="11" applyNumberFormat="1" applyFont="1" applyFill="1" applyBorder="1" applyAlignment="1">
      <alignment horizontal="center" vertical="center" textRotation="255"/>
    </xf>
    <xf numFmtId="49" fontId="18" fillId="0" borderId="17" xfId="11" applyNumberFormat="1" applyFont="1" applyFill="1" applyBorder="1" applyAlignment="1">
      <alignment horizontal="left" vertical="center"/>
    </xf>
    <xf numFmtId="49" fontId="18" fillId="0" borderId="17" xfId="11" applyNumberFormat="1" applyFont="1" applyFill="1" applyBorder="1" applyAlignment="1">
      <alignment horizontal="distributed" vertical="center"/>
    </xf>
    <xf numFmtId="49" fontId="18" fillId="0" borderId="30" xfId="11" applyNumberFormat="1" applyFont="1" applyFill="1" applyBorder="1" applyAlignment="1">
      <alignment horizontal="center" vertical="center" textRotation="255"/>
    </xf>
    <xf numFmtId="49" fontId="18" fillId="0" borderId="30" xfId="11" applyNumberFormat="1" applyFont="1" applyFill="1" applyBorder="1" applyAlignment="1">
      <alignment horizontal="left" vertical="center"/>
    </xf>
    <xf numFmtId="49" fontId="18" fillId="0" borderId="19" xfId="11" applyNumberFormat="1" applyFont="1" applyFill="1" applyBorder="1" applyAlignment="1">
      <alignment horizontal="center" vertical="center" textRotation="255"/>
    </xf>
    <xf numFmtId="49" fontId="18" fillId="0" borderId="2" xfId="11" applyNumberFormat="1" applyFont="1" applyFill="1" applyBorder="1" applyAlignment="1">
      <alignment horizontal="center" vertical="center" textRotation="255"/>
    </xf>
    <xf numFmtId="49" fontId="27" fillId="0" borderId="30" xfId="7" applyNumberFormat="1" applyFont="1" applyFill="1" applyBorder="1">
      <alignment vertical="center"/>
    </xf>
    <xf numFmtId="49" fontId="18" fillId="0" borderId="62" xfId="11" applyNumberFormat="1" applyFont="1" applyFill="1" applyBorder="1" applyAlignment="1">
      <alignment horizontal="center" vertical="center"/>
    </xf>
    <xf numFmtId="49" fontId="18" fillId="0" borderId="30" xfId="11" applyNumberFormat="1" applyFont="1" applyFill="1" applyBorder="1">
      <alignment vertical="center"/>
    </xf>
    <xf numFmtId="49" fontId="3" fillId="0" borderId="0" xfId="11" applyNumberFormat="1" applyFont="1" applyFill="1">
      <alignment vertical="center"/>
    </xf>
    <xf numFmtId="49" fontId="3" fillId="0" borderId="0" xfId="11" applyNumberFormat="1" applyFont="1" applyFill="1" applyBorder="1" applyAlignment="1">
      <alignment horizontal="left" vertical="center"/>
    </xf>
    <xf numFmtId="49" fontId="3" fillId="0" borderId="0" xfId="11" applyNumberFormat="1" applyFont="1" applyFill="1" applyBorder="1" applyAlignment="1">
      <alignment horizontal="right" vertical="center"/>
    </xf>
    <xf numFmtId="49" fontId="3" fillId="0" borderId="0" xfId="11" applyNumberFormat="1" applyFont="1" applyFill="1" applyBorder="1" applyAlignment="1">
      <alignment vertical="center"/>
    </xf>
    <xf numFmtId="49" fontId="3" fillId="0" borderId="0" xfId="11" applyNumberFormat="1" applyFont="1" applyFill="1" applyAlignment="1">
      <alignment horizontal="right" vertical="center"/>
    </xf>
    <xf numFmtId="0" fontId="3" fillId="0" borderId="2" xfId="6" applyFont="1" applyBorder="1" applyAlignment="1">
      <alignment vertical="center"/>
    </xf>
    <xf numFmtId="0" fontId="3" fillId="0" borderId="0" xfId="6" applyFont="1" applyBorder="1" applyAlignment="1">
      <alignment vertical="center"/>
    </xf>
    <xf numFmtId="0" fontId="5" fillId="0" borderId="0" xfId="6" applyFont="1">
      <alignment vertical="center"/>
    </xf>
    <xf numFmtId="0" fontId="3" fillId="0" borderId="0" xfId="6" applyFont="1" applyBorder="1">
      <alignment vertical="center"/>
    </xf>
    <xf numFmtId="49" fontId="3" fillId="0" borderId="0" xfId="6" applyNumberFormat="1" applyFont="1" applyBorder="1">
      <alignment vertical="center"/>
    </xf>
    <xf numFmtId="0" fontId="3" fillId="0" borderId="0" xfId="6" applyFont="1" applyBorder="1" applyAlignment="1">
      <alignment horizontal="center" vertical="center"/>
    </xf>
    <xf numFmtId="0" fontId="3" fillId="0" borderId="68" xfId="6" applyFont="1" applyBorder="1" applyAlignment="1">
      <alignment horizontal="left" vertical="center"/>
    </xf>
    <xf numFmtId="0" fontId="3" fillId="0" borderId="0" xfId="6" applyFont="1" applyBorder="1" applyAlignment="1">
      <alignment horizontal="left" vertical="center"/>
    </xf>
    <xf numFmtId="0" fontId="3" fillId="0" borderId="0" xfId="6" applyFont="1">
      <alignment vertical="center"/>
    </xf>
    <xf numFmtId="0" fontId="3" fillId="0" borderId="2" xfId="6" applyFont="1" applyBorder="1">
      <alignment vertical="center"/>
    </xf>
    <xf numFmtId="49" fontId="3" fillId="0" borderId="2" xfId="6" applyNumberFormat="1" applyFont="1" applyBorder="1">
      <alignment vertical="center"/>
    </xf>
    <xf numFmtId="49" fontId="3" fillId="0" borderId="2" xfId="6" applyNumberFormat="1" applyFont="1" applyBorder="1" applyAlignment="1">
      <alignment horizontal="left" vertical="center"/>
    </xf>
    <xf numFmtId="0" fontId="3" fillId="0" borderId="2" xfId="6" applyFont="1" applyBorder="1" applyAlignment="1">
      <alignment horizontal="left" vertical="center"/>
    </xf>
    <xf numFmtId="0" fontId="3" fillId="0" borderId="26" xfId="6" applyFont="1" applyBorder="1">
      <alignment vertical="center"/>
    </xf>
    <xf numFmtId="0" fontId="3" fillId="0" borderId="30" xfId="6" applyFont="1" applyBorder="1">
      <alignment vertical="center"/>
    </xf>
    <xf numFmtId="0" fontId="5" fillId="0" borderId="28" xfId="6" applyFont="1" applyBorder="1">
      <alignment vertical="center"/>
    </xf>
    <xf numFmtId="0" fontId="5" fillId="0" borderId="0" xfId="6" applyFont="1" applyBorder="1">
      <alignment vertical="center"/>
    </xf>
    <xf numFmtId="0" fontId="3" fillId="0" borderId="0" xfId="6" applyFont="1" applyBorder="1" applyAlignment="1">
      <alignment horizontal="distributed" vertical="center"/>
    </xf>
    <xf numFmtId="0" fontId="5" fillId="0" borderId="23" xfId="6" applyFont="1" applyFill="1" applyBorder="1">
      <alignment vertical="center"/>
    </xf>
    <xf numFmtId="0" fontId="5" fillId="0" borderId="29" xfId="6" applyFont="1" applyFill="1" applyBorder="1">
      <alignment vertical="center"/>
    </xf>
    <xf numFmtId="0" fontId="5" fillId="0" borderId="28" xfId="6" applyFont="1" applyFill="1" applyBorder="1">
      <alignment vertical="center"/>
    </xf>
    <xf numFmtId="0" fontId="5" fillId="0" borderId="0" xfId="6" applyFont="1" applyFill="1" applyBorder="1">
      <alignment vertical="center"/>
    </xf>
    <xf numFmtId="0" fontId="5" fillId="0" borderId="23" xfId="6" applyFont="1" applyBorder="1">
      <alignment vertical="center"/>
    </xf>
    <xf numFmtId="0" fontId="5" fillId="0" borderId="29" xfId="6" applyFont="1" applyBorder="1">
      <alignment vertical="center"/>
    </xf>
    <xf numFmtId="0" fontId="5" fillId="0" borderId="3" xfId="6" applyFont="1" applyBorder="1">
      <alignment vertical="center"/>
    </xf>
    <xf numFmtId="0" fontId="5" fillId="0" borderId="70" xfId="6" applyFont="1" applyFill="1" applyBorder="1">
      <alignment vertical="center"/>
    </xf>
    <xf numFmtId="0" fontId="5" fillId="0" borderId="1" xfId="6" applyFont="1" applyFill="1" applyBorder="1">
      <alignment vertical="center"/>
    </xf>
    <xf numFmtId="0" fontId="5" fillId="0" borderId="1" xfId="6" applyFont="1" applyBorder="1">
      <alignment vertical="center"/>
    </xf>
    <xf numFmtId="49" fontId="5" fillId="0" borderId="4" xfId="6" applyNumberFormat="1" applyFont="1" applyFill="1" applyBorder="1">
      <alignment vertical="center"/>
    </xf>
    <xf numFmtId="0" fontId="5" fillId="0" borderId="3" xfId="6" applyFont="1" applyFill="1" applyBorder="1">
      <alignment vertical="center"/>
    </xf>
    <xf numFmtId="0" fontId="5" fillId="0" borderId="8" xfId="6" applyFont="1" applyBorder="1">
      <alignment vertical="center"/>
    </xf>
    <xf numFmtId="0" fontId="5" fillId="0" borderId="10" xfId="6" applyFont="1" applyBorder="1">
      <alignment vertical="center"/>
    </xf>
    <xf numFmtId="0" fontId="5" fillId="0" borderId="24" xfId="6" applyFont="1" applyBorder="1">
      <alignment vertical="center"/>
    </xf>
    <xf numFmtId="0" fontId="5" fillId="0" borderId="5" xfId="6" applyFont="1" applyBorder="1">
      <alignment vertical="center"/>
    </xf>
    <xf numFmtId="0" fontId="5" fillId="0" borderId="35" xfId="6" applyFont="1" applyBorder="1">
      <alignment vertical="center"/>
    </xf>
    <xf numFmtId="0" fontId="5" fillId="0" borderId="16" xfId="6" applyFont="1" applyBorder="1">
      <alignment vertical="center"/>
    </xf>
    <xf numFmtId="0" fontId="5" fillId="0" borderId="7" xfId="6" applyFont="1" applyBorder="1">
      <alignment vertical="center"/>
    </xf>
    <xf numFmtId="0" fontId="5" fillId="0" borderId="53" xfId="6" applyFont="1" applyBorder="1">
      <alignment vertical="center"/>
    </xf>
    <xf numFmtId="0" fontId="5" fillId="0" borderId="47" xfId="6" applyFont="1" applyBorder="1">
      <alignment vertical="center"/>
    </xf>
    <xf numFmtId="0" fontId="14" fillId="0" borderId="7" xfId="6" applyFont="1" applyFill="1" applyBorder="1" applyAlignment="1">
      <alignment horizontal="center" vertical="center"/>
    </xf>
    <xf numFmtId="0" fontId="5" fillId="0" borderId="7" xfId="6" applyFont="1" applyFill="1" applyBorder="1">
      <alignment vertical="center"/>
    </xf>
    <xf numFmtId="49" fontId="5" fillId="0" borderId="7" xfId="6" applyNumberFormat="1" applyFont="1" applyFill="1" applyBorder="1">
      <alignment vertical="center"/>
    </xf>
    <xf numFmtId="0" fontId="14" fillId="0" borderId="0" xfId="6" applyFont="1" applyFill="1" applyBorder="1" applyAlignment="1">
      <alignment horizontal="center" vertical="center"/>
    </xf>
    <xf numFmtId="49" fontId="5" fillId="0" borderId="0" xfId="6" applyNumberFormat="1" applyFont="1" applyFill="1" applyBorder="1">
      <alignment vertical="center"/>
    </xf>
    <xf numFmtId="0" fontId="14" fillId="0" borderId="70" xfId="6" applyFont="1" applyFill="1" applyBorder="1" applyAlignment="1">
      <alignment horizontal="center" vertical="center"/>
    </xf>
    <xf numFmtId="0" fontId="14" fillId="0" borderId="73" xfId="6" applyFont="1" applyFill="1" applyBorder="1" applyAlignment="1">
      <alignment horizontal="center" vertical="center"/>
    </xf>
    <xf numFmtId="0" fontId="5" fillId="0" borderId="15" xfId="6" applyFont="1" applyBorder="1">
      <alignment vertical="center"/>
    </xf>
    <xf numFmtId="0" fontId="5" fillId="0" borderId="17" xfId="6" applyFont="1" applyBorder="1">
      <alignment vertical="center"/>
    </xf>
    <xf numFmtId="0" fontId="5" fillId="0" borderId="36" xfId="6" applyFont="1" applyBorder="1">
      <alignment vertical="center"/>
    </xf>
    <xf numFmtId="0" fontId="21" fillId="0" borderId="0" xfId="6" applyFont="1" applyBorder="1" applyAlignment="1">
      <alignment vertical="center"/>
    </xf>
    <xf numFmtId="0" fontId="21" fillId="0" borderId="2" xfId="6" applyFont="1" applyBorder="1" applyAlignment="1">
      <alignment vertical="center"/>
    </xf>
    <xf numFmtId="49" fontId="3" fillId="0" borderId="2" xfId="6" applyNumberFormat="1" applyFont="1" applyBorder="1" applyAlignment="1">
      <alignment horizontal="center" vertical="center"/>
    </xf>
    <xf numFmtId="0" fontId="3" fillId="0" borderId="3" xfId="6" applyFont="1" applyBorder="1">
      <alignment vertical="center"/>
    </xf>
    <xf numFmtId="0" fontId="3" fillId="0" borderId="1" xfId="6" applyFont="1" applyBorder="1">
      <alignment vertical="center"/>
    </xf>
    <xf numFmtId="49" fontId="5" fillId="0" borderId="0" xfId="6" applyNumberFormat="1" applyFont="1" applyFill="1" applyBorder="1" applyAlignment="1">
      <alignment horizontal="right" vertical="center"/>
    </xf>
    <xf numFmtId="0" fontId="3" fillId="0" borderId="3" xfId="6" applyFont="1" applyBorder="1" applyAlignment="1">
      <alignment vertical="center"/>
    </xf>
    <xf numFmtId="0" fontId="3" fillId="0" borderId="7" xfId="6" applyFont="1" applyBorder="1">
      <alignment vertical="center"/>
    </xf>
    <xf numFmtId="0" fontId="3" fillId="0" borderId="16" xfId="6" applyFont="1" applyBorder="1">
      <alignment vertical="center"/>
    </xf>
    <xf numFmtId="0" fontId="3" fillId="0" borderId="53" xfId="6" applyFont="1" applyBorder="1">
      <alignment vertical="center"/>
    </xf>
    <xf numFmtId="0" fontId="3" fillId="0" borderId="47" xfId="6" applyFont="1" applyBorder="1">
      <alignment vertical="center"/>
    </xf>
    <xf numFmtId="0" fontId="4" fillId="0" borderId="0" xfId="6" applyFont="1" applyBorder="1">
      <alignment vertical="center"/>
    </xf>
    <xf numFmtId="49" fontId="18" fillId="0" borderId="37" xfId="10" applyNumberFormat="1" applyFont="1" applyFill="1" applyBorder="1" applyAlignment="1">
      <alignment horizontal="center" vertical="center" textRotation="255"/>
    </xf>
    <xf numFmtId="49" fontId="18" fillId="0" borderId="26" xfId="10" applyNumberFormat="1" applyFont="1" applyFill="1" applyBorder="1" applyAlignment="1">
      <alignment horizontal="center" vertical="center" textRotation="255"/>
    </xf>
    <xf numFmtId="49" fontId="4" fillId="0" borderId="30" xfId="10" applyNumberFormat="1" applyFont="1" applyFill="1" applyBorder="1" applyAlignment="1">
      <alignment horizontal="left" vertical="center"/>
    </xf>
    <xf numFmtId="0" fontId="4" fillId="0" borderId="15" xfId="11" applyFont="1" applyFill="1" applyBorder="1">
      <alignment vertical="center"/>
    </xf>
    <xf numFmtId="49" fontId="18" fillId="0" borderId="26" xfId="11" applyNumberFormat="1" applyFont="1" applyFill="1" applyBorder="1" applyAlignment="1">
      <alignment horizontal="center" vertical="center" textRotation="255"/>
    </xf>
    <xf numFmtId="0" fontId="3" fillId="0" borderId="0" xfId="3" applyFont="1">
      <alignment vertical="center"/>
    </xf>
    <xf numFmtId="0" fontId="5" fillId="0" borderId="0" xfId="3" applyFont="1" applyBorder="1" applyAlignment="1"/>
    <xf numFmtId="0" fontId="3" fillId="0" borderId="0" xfId="3" applyFont="1" applyBorder="1">
      <alignment vertical="center"/>
    </xf>
    <xf numFmtId="0" fontId="3" fillId="0" borderId="2" xfId="3" applyFont="1" applyBorder="1" applyAlignment="1">
      <alignment vertical="center"/>
    </xf>
    <xf numFmtId="0" fontId="3" fillId="0" borderId="2" xfId="3" applyFont="1" applyBorder="1">
      <alignment vertical="center"/>
    </xf>
    <xf numFmtId="0" fontId="3" fillId="0" borderId="3" xfId="3" applyFont="1" applyBorder="1">
      <alignment vertical="center"/>
    </xf>
    <xf numFmtId="0" fontId="3" fillId="0" borderId="13" xfId="3" applyFont="1" applyBorder="1">
      <alignment vertical="center"/>
    </xf>
    <xf numFmtId="0" fontId="3" fillId="0" borderId="61" xfId="3" applyFont="1" applyBorder="1">
      <alignment vertical="center"/>
    </xf>
    <xf numFmtId="0" fontId="3" fillId="0" borderId="5" xfId="3" applyFont="1" applyBorder="1">
      <alignment vertical="center"/>
    </xf>
    <xf numFmtId="0" fontId="3" fillId="0" borderId="24" xfId="3" applyFont="1" applyBorder="1">
      <alignment vertical="center"/>
    </xf>
    <xf numFmtId="0" fontId="3" fillId="0" borderId="5" xfId="3" applyFont="1" applyBorder="1" applyAlignment="1">
      <alignment vertical="center"/>
    </xf>
    <xf numFmtId="0" fontId="3" fillId="0" borderId="9" xfId="3" applyFont="1" applyBorder="1">
      <alignment vertical="center"/>
    </xf>
    <xf numFmtId="0" fontId="3" fillId="0" borderId="10" xfId="3" applyFont="1" applyBorder="1">
      <alignment vertical="center"/>
    </xf>
    <xf numFmtId="0" fontId="3" fillId="0" borderId="8" xfId="3" applyFont="1" applyBorder="1">
      <alignment vertical="center"/>
    </xf>
    <xf numFmtId="0" fontId="3" fillId="0" borderId="10" xfId="3" applyFont="1" applyBorder="1" applyAlignment="1">
      <alignment vertical="center"/>
    </xf>
    <xf numFmtId="0" fontId="3" fillId="0" borderId="16" xfId="3" applyFont="1" applyBorder="1">
      <alignment vertical="center"/>
    </xf>
    <xf numFmtId="0" fontId="3" fillId="0" borderId="18" xfId="3" applyFont="1" applyBorder="1" applyAlignment="1">
      <alignment vertical="center" wrapText="1"/>
    </xf>
    <xf numFmtId="0" fontId="3" fillId="0" borderId="6" xfId="3" applyFont="1" applyBorder="1">
      <alignment vertical="center"/>
    </xf>
    <xf numFmtId="0" fontId="3" fillId="0" borderId="18" xfId="3" applyFont="1" applyBorder="1">
      <alignment vertical="center"/>
    </xf>
    <xf numFmtId="0" fontId="3" fillId="0" borderId="13" xfId="3" applyFont="1" applyBorder="1" applyAlignment="1">
      <alignment vertical="center" wrapText="1"/>
    </xf>
    <xf numFmtId="0" fontId="3" fillId="0" borderId="11" xfId="3" applyFont="1" applyBorder="1">
      <alignment vertical="center"/>
    </xf>
    <xf numFmtId="0" fontId="3" fillId="0" borderId="40" xfId="3" applyFont="1" applyBorder="1" applyAlignment="1">
      <alignment vertical="center" wrapText="1"/>
    </xf>
    <xf numFmtId="0" fontId="3" fillId="0" borderId="40" xfId="3" applyFont="1" applyBorder="1">
      <alignment vertical="center"/>
    </xf>
    <xf numFmtId="0" fontId="3" fillId="0" borderId="7" xfId="3" applyFont="1" applyBorder="1">
      <alignment vertical="center"/>
    </xf>
    <xf numFmtId="0" fontId="3" fillId="0" borderId="15" xfId="3" applyFont="1" applyBorder="1">
      <alignment vertical="center"/>
    </xf>
    <xf numFmtId="0" fontId="3" fillId="0" borderId="17" xfId="3" applyFont="1" applyBorder="1" applyAlignment="1">
      <alignment vertical="center"/>
    </xf>
    <xf numFmtId="0" fontId="3" fillId="0" borderId="13" xfId="3" applyFont="1" applyBorder="1" applyAlignment="1">
      <alignment vertical="top" wrapText="1"/>
    </xf>
    <xf numFmtId="0" fontId="3" fillId="0" borderId="28" xfId="3" applyFont="1" applyBorder="1">
      <alignment vertical="center"/>
    </xf>
    <xf numFmtId="0" fontId="3" fillId="0" borderId="46" xfId="3" applyFont="1" applyBorder="1" applyAlignment="1">
      <alignment horizontal="center" vertical="center" wrapText="1"/>
    </xf>
    <xf numFmtId="0" fontId="3" fillId="0" borderId="46" xfId="3" applyFont="1" applyBorder="1" applyAlignment="1">
      <alignment horizontal="center" vertical="center"/>
    </xf>
    <xf numFmtId="0" fontId="3" fillId="0" borderId="13" xfId="3" applyFont="1" applyBorder="1" applyAlignment="1">
      <alignment horizontal="center" vertical="center"/>
    </xf>
    <xf numFmtId="0" fontId="3" fillId="0" borderId="0" xfId="3" applyFont="1" applyFill="1" applyBorder="1">
      <alignment vertical="center"/>
    </xf>
    <xf numFmtId="0" fontId="3" fillId="0" borderId="19" xfId="3" applyFont="1" applyBorder="1">
      <alignment vertical="center"/>
    </xf>
    <xf numFmtId="0" fontId="3" fillId="0" borderId="25" xfId="3" applyFont="1" applyBorder="1">
      <alignment vertical="center"/>
    </xf>
    <xf numFmtId="0" fontId="3" fillId="0" borderId="14" xfId="3" applyFont="1" applyBorder="1">
      <alignment vertical="center"/>
    </xf>
    <xf numFmtId="0" fontId="3" fillId="0" borderId="13" xfId="3" applyFont="1" applyBorder="1" applyAlignment="1">
      <alignment horizontal="distributed" vertical="center"/>
    </xf>
    <xf numFmtId="0" fontId="3" fillId="0" borderId="1" xfId="3" applyFont="1" applyBorder="1">
      <alignment vertical="center"/>
    </xf>
    <xf numFmtId="0" fontId="3" fillId="0" borderId="47" xfId="3" applyFont="1" applyBorder="1">
      <alignment vertical="center"/>
    </xf>
    <xf numFmtId="0" fontId="3" fillId="0" borderId="3" xfId="3" applyFont="1" applyBorder="1" applyAlignment="1">
      <alignment vertical="top"/>
    </xf>
    <xf numFmtId="0" fontId="3" fillId="0" borderId="13" xfId="3" applyFont="1" applyBorder="1" applyAlignment="1">
      <alignment vertical="top"/>
    </xf>
    <xf numFmtId="0" fontId="3" fillId="0" borderId="23" xfId="3" applyFont="1" applyBorder="1">
      <alignment vertical="center"/>
    </xf>
    <xf numFmtId="0" fontId="3" fillId="0" borderId="4" xfId="3" applyFont="1" applyBorder="1">
      <alignment vertical="center"/>
    </xf>
    <xf numFmtId="0" fontId="3" fillId="0" borderId="46" xfId="3" applyFont="1" applyBorder="1">
      <alignment vertical="center"/>
    </xf>
    <xf numFmtId="0" fontId="16" fillId="0" borderId="0" xfId="4" applyFont="1">
      <alignment vertical="center"/>
    </xf>
    <xf numFmtId="0" fontId="16" fillId="0" borderId="0" xfId="4" applyFont="1" applyBorder="1">
      <alignment vertical="center"/>
    </xf>
    <xf numFmtId="0" fontId="16" fillId="0" borderId="0" xfId="4" applyFont="1" applyBorder="1" applyAlignment="1"/>
    <xf numFmtId="0" fontId="16" fillId="0" borderId="0" xfId="4" applyFont="1" applyAlignment="1"/>
    <xf numFmtId="0" fontId="16" fillId="0" borderId="0" xfId="4" applyFont="1" applyBorder="1" applyAlignment="1">
      <alignment vertical="center"/>
    </xf>
    <xf numFmtId="0" fontId="16" fillId="0" borderId="2" xfId="4" applyFont="1" applyBorder="1">
      <alignment vertical="center"/>
    </xf>
    <xf numFmtId="0" fontId="7" fillId="0" borderId="0" xfId="4" applyFont="1" applyAlignment="1">
      <alignment vertical="center"/>
    </xf>
    <xf numFmtId="0" fontId="3" fillId="0" borderId="0" xfId="4" applyFont="1" applyAlignment="1">
      <alignment horizontal="center" vertical="center"/>
    </xf>
    <xf numFmtId="0" fontId="3" fillId="0" borderId="0" xfId="4" applyFont="1">
      <alignment vertical="center"/>
    </xf>
    <xf numFmtId="0" fontId="16" fillId="0" borderId="0" xfId="4" applyFont="1" applyAlignment="1">
      <alignment vertical="center"/>
    </xf>
    <xf numFmtId="0" fontId="16" fillId="0" borderId="28" xfId="4" applyFont="1" applyBorder="1">
      <alignment vertical="center"/>
    </xf>
    <xf numFmtId="0" fontId="16" fillId="0" borderId="29" xfId="4" applyFont="1" applyBorder="1">
      <alignment vertical="center"/>
    </xf>
    <xf numFmtId="0" fontId="16" fillId="0" borderId="3" xfId="4" applyFont="1" applyBorder="1">
      <alignment vertical="center"/>
    </xf>
    <xf numFmtId="0" fontId="16" fillId="0" borderId="1" xfId="4" applyFont="1" applyBorder="1">
      <alignment vertical="center"/>
    </xf>
    <xf numFmtId="0" fontId="16" fillId="0" borderId="18" xfId="4" applyFont="1" applyBorder="1" applyAlignment="1">
      <alignment horizontal="center" vertical="center"/>
    </xf>
    <xf numFmtId="0" fontId="16" fillId="0" borderId="18" xfId="4" applyFont="1" applyBorder="1">
      <alignment vertical="center"/>
    </xf>
    <xf numFmtId="0" fontId="16" fillId="0" borderId="13" xfId="4" applyFont="1" applyBorder="1">
      <alignment vertical="center"/>
    </xf>
    <xf numFmtId="0" fontId="16" fillId="0" borderId="13" xfId="4" applyFont="1" applyBorder="1" applyAlignment="1">
      <alignment vertical="center"/>
    </xf>
    <xf numFmtId="0" fontId="16" fillId="0" borderId="18" xfId="4" applyFont="1" applyBorder="1" applyAlignment="1">
      <alignment vertical="center"/>
    </xf>
    <xf numFmtId="0" fontId="9" fillId="0" borderId="13" xfId="4" applyFont="1" applyBorder="1" applyAlignment="1">
      <alignment vertical="center"/>
    </xf>
    <xf numFmtId="0" fontId="9" fillId="0" borderId="11" xfId="4" applyFont="1" applyBorder="1" applyAlignment="1">
      <alignment vertical="center"/>
    </xf>
    <xf numFmtId="0" fontId="9" fillId="0" borderId="13" xfId="4" applyFont="1" applyBorder="1" applyAlignment="1">
      <alignment horizontal="center" vertical="center"/>
    </xf>
    <xf numFmtId="0" fontId="16" fillId="0" borderId="16" xfId="4" applyFont="1" applyBorder="1" applyAlignment="1">
      <alignment horizontal="center" vertical="center"/>
    </xf>
    <xf numFmtId="0" fontId="9" fillId="0" borderId="18" xfId="4" applyFont="1" applyBorder="1" applyAlignment="1">
      <alignment vertical="center"/>
    </xf>
    <xf numFmtId="0" fontId="9" fillId="0" borderId="6" xfId="4" applyFont="1" applyBorder="1" applyAlignment="1">
      <alignment vertical="center"/>
    </xf>
    <xf numFmtId="0" fontId="9" fillId="0" borderId="53" xfId="4" applyFont="1" applyBorder="1" applyAlignment="1">
      <alignment horizontal="center" vertical="center"/>
    </xf>
    <xf numFmtId="0" fontId="16" fillId="0" borderId="19" xfId="4" applyFont="1" applyBorder="1">
      <alignment vertical="center"/>
    </xf>
    <xf numFmtId="0" fontId="16" fillId="0" borderId="25" xfId="4" applyFont="1" applyBorder="1">
      <alignment vertical="center"/>
    </xf>
    <xf numFmtId="0" fontId="16" fillId="0" borderId="25" xfId="4" applyFont="1" applyBorder="1" applyAlignment="1">
      <alignment vertical="center"/>
    </xf>
    <xf numFmtId="0" fontId="16" fillId="0" borderId="2" xfId="4" applyFont="1" applyBorder="1" applyAlignment="1">
      <alignment vertical="center"/>
    </xf>
    <xf numFmtId="0" fontId="16" fillId="0" borderId="21" xfId="4" applyFont="1" applyBorder="1">
      <alignment vertical="center"/>
    </xf>
    <xf numFmtId="0" fontId="16" fillId="0" borderId="14" xfId="4" applyFont="1" applyBorder="1">
      <alignment vertical="center"/>
    </xf>
    <xf numFmtId="0" fontId="16" fillId="0" borderId="22" xfId="4" applyFont="1" applyBorder="1">
      <alignment vertical="center"/>
    </xf>
    <xf numFmtId="0" fontId="16" fillId="0" borderId="23" xfId="4" applyFont="1" applyBorder="1">
      <alignment vertical="center"/>
    </xf>
    <xf numFmtId="0" fontId="16" fillId="0" borderId="11" xfId="4" applyFont="1" applyBorder="1">
      <alignment vertical="center"/>
    </xf>
    <xf numFmtId="0" fontId="16" fillId="0" borderId="5" xfId="4" applyFont="1" applyBorder="1">
      <alignment vertical="center"/>
    </xf>
    <xf numFmtId="0" fontId="16" fillId="0" borderId="24" xfId="4" applyFont="1" applyBorder="1">
      <alignment vertical="center"/>
    </xf>
    <xf numFmtId="0" fontId="16" fillId="0" borderId="0" xfId="4" applyFont="1" applyBorder="1" applyAlignment="1">
      <alignment vertical="center" wrapText="1"/>
    </xf>
    <xf numFmtId="0" fontId="16" fillId="0" borderId="61" xfId="4" applyFont="1" applyBorder="1">
      <alignment vertical="center"/>
    </xf>
    <xf numFmtId="0" fontId="16" fillId="0" borderId="5" xfId="4" applyFont="1" applyBorder="1" applyAlignment="1">
      <alignment vertical="center" wrapText="1"/>
    </xf>
    <xf numFmtId="0" fontId="16" fillId="0" borderId="40" xfId="4" applyFont="1" applyBorder="1">
      <alignment vertical="center"/>
    </xf>
    <xf numFmtId="0" fontId="16" fillId="0" borderId="3" xfId="4" applyFont="1" applyFill="1" applyBorder="1">
      <alignment vertical="center"/>
    </xf>
    <xf numFmtId="0" fontId="16" fillId="0" borderId="13" xfId="4" applyFont="1" applyFill="1" applyBorder="1">
      <alignment vertical="center"/>
    </xf>
    <xf numFmtId="0" fontId="16" fillId="0" borderId="0" xfId="4" applyFont="1" applyFill="1" applyBorder="1">
      <alignment vertical="center"/>
    </xf>
    <xf numFmtId="0" fontId="16" fillId="0" borderId="13" xfId="4" applyFont="1" applyFill="1" applyBorder="1" applyAlignment="1">
      <alignment vertical="center"/>
    </xf>
    <xf numFmtId="0" fontId="16" fillId="0" borderId="0" xfId="4" applyFont="1" applyFill="1" applyBorder="1" applyAlignment="1">
      <alignment vertical="center"/>
    </xf>
    <xf numFmtId="0" fontId="16" fillId="0" borderId="16" xfId="4" applyFont="1" applyBorder="1" applyAlignment="1">
      <alignment vertical="center"/>
    </xf>
    <xf numFmtId="0" fontId="16" fillId="0" borderId="53" xfId="4" applyFont="1" applyBorder="1" applyAlignment="1">
      <alignment vertical="center"/>
    </xf>
    <xf numFmtId="0" fontId="16" fillId="0" borderId="3" xfId="4" applyFont="1" applyBorder="1" applyAlignment="1">
      <alignment vertical="center"/>
    </xf>
    <xf numFmtId="0" fontId="16" fillId="0" borderId="1" xfId="4" applyFont="1" applyBorder="1" applyAlignment="1">
      <alignment vertical="center"/>
    </xf>
    <xf numFmtId="0" fontId="16" fillId="0" borderId="24" xfId="4" applyFont="1" applyBorder="1" applyAlignment="1">
      <alignment vertical="center"/>
    </xf>
    <xf numFmtId="0" fontId="16" fillId="0" borderId="47" xfId="4" applyFont="1" applyBorder="1" applyAlignment="1">
      <alignment vertical="center"/>
    </xf>
    <xf numFmtId="0" fontId="16" fillId="0" borderId="24" xfId="4" applyFont="1" applyFill="1" applyBorder="1">
      <alignment vertical="center"/>
    </xf>
    <xf numFmtId="0" fontId="16" fillId="0" borderId="40" xfId="4" applyFont="1" applyFill="1" applyBorder="1" applyAlignment="1">
      <alignment horizontal="center" vertical="center"/>
    </xf>
    <xf numFmtId="0" fontId="16" fillId="0" borderId="40" xfId="4" applyFont="1" applyFill="1" applyBorder="1" applyAlignment="1">
      <alignment vertical="center"/>
    </xf>
    <xf numFmtId="0" fontId="16" fillId="0" borderId="5" xfId="4" applyFont="1" applyFill="1" applyBorder="1" applyAlignment="1">
      <alignment vertical="center"/>
    </xf>
    <xf numFmtId="0" fontId="16" fillId="0" borderId="7" xfId="4" applyFont="1" applyBorder="1">
      <alignment vertical="center"/>
    </xf>
    <xf numFmtId="0" fontId="16" fillId="0" borderId="23" xfId="4" applyFont="1" applyBorder="1" applyAlignment="1">
      <alignment vertical="center" textRotation="255" wrapText="1"/>
    </xf>
    <xf numFmtId="0" fontId="16" fillId="0" borderId="23" xfId="4" applyFont="1" applyBorder="1" applyAlignment="1">
      <alignment vertical="center" wrapText="1"/>
    </xf>
    <xf numFmtId="186" fontId="16" fillId="0" borderId="0" xfId="4" applyNumberFormat="1" applyFont="1" applyBorder="1" applyAlignment="1">
      <alignment vertical="center"/>
    </xf>
    <xf numFmtId="0" fontId="1" fillId="0" borderId="0" xfId="4" applyBorder="1" applyAlignment="1">
      <alignment vertical="center"/>
    </xf>
    <xf numFmtId="0" fontId="16" fillId="0" borderId="16" xfId="4" applyFont="1" applyBorder="1">
      <alignment vertical="center"/>
    </xf>
    <xf numFmtId="0" fontId="16" fillId="0" borderId="53" xfId="4" applyFont="1" applyBorder="1">
      <alignment vertical="center"/>
    </xf>
    <xf numFmtId="0" fontId="16" fillId="0" borderId="29" xfId="4" applyFont="1" applyBorder="1" applyAlignment="1">
      <alignment vertical="center"/>
    </xf>
    <xf numFmtId="0" fontId="16" fillId="0" borderId="19" xfId="4" applyFont="1" applyBorder="1" applyAlignment="1">
      <alignment vertical="center"/>
    </xf>
    <xf numFmtId="0" fontId="16" fillId="0" borderId="23" xfId="4" applyFont="1" applyBorder="1" applyAlignment="1">
      <alignment horizontal="distributed" vertical="center"/>
    </xf>
    <xf numFmtId="49" fontId="31" fillId="0" borderId="0" xfId="10" applyNumberFormat="1" applyFont="1" applyFill="1" applyBorder="1" applyAlignment="1">
      <alignment horizontal="center" vertical="center" shrinkToFit="1"/>
    </xf>
    <xf numFmtId="49" fontId="31" fillId="0" borderId="0" xfId="10" applyNumberFormat="1" applyFont="1" applyFill="1" applyBorder="1" applyAlignment="1">
      <alignment vertical="top" shrinkToFit="1"/>
    </xf>
    <xf numFmtId="49" fontId="32" fillId="0" borderId="0" xfId="8" applyNumberFormat="1" applyFont="1" applyFill="1" applyBorder="1" applyAlignment="1">
      <alignment vertical="center" wrapText="1"/>
    </xf>
    <xf numFmtId="49" fontId="5" fillId="0" borderId="0" xfId="6" applyNumberFormat="1" applyFont="1" applyFill="1" applyBorder="1" applyAlignment="1">
      <alignment vertical="center"/>
    </xf>
    <xf numFmtId="49" fontId="5" fillId="0" borderId="0" xfId="6" applyNumberFormat="1" applyFont="1" applyFill="1" applyBorder="1" applyAlignment="1">
      <alignment horizontal="center" vertical="center"/>
    </xf>
    <xf numFmtId="49" fontId="32" fillId="0" borderId="2" xfId="8" applyNumberFormat="1" applyFont="1" applyFill="1" applyBorder="1" applyAlignment="1">
      <alignment vertical="top" wrapText="1"/>
    </xf>
    <xf numFmtId="0" fontId="3" fillId="0" borderId="5" xfId="3" applyFont="1" applyBorder="1" applyAlignment="1">
      <alignment horizontal="distributed" vertical="center"/>
    </xf>
    <xf numFmtId="0" fontId="3" fillId="0" borderId="10" xfId="3" applyFont="1" applyBorder="1" applyAlignment="1">
      <alignment horizontal="distributed" vertical="center"/>
    </xf>
    <xf numFmtId="0" fontId="3" fillId="0" borderId="0" xfId="3" applyFont="1" applyBorder="1" applyAlignment="1">
      <alignment horizontal="distributed" vertical="center"/>
    </xf>
    <xf numFmtId="0" fontId="3" fillId="0" borderId="0" xfId="3" applyFont="1" applyBorder="1" applyAlignment="1">
      <alignment horizontal="center" vertical="center"/>
    </xf>
    <xf numFmtId="0" fontId="3" fillId="0" borderId="13" xfId="3" applyFont="1" applyBorder="1" applyAlignment="1">
      <alignment horizontal="center" vertical="center" wrapText="1"/>
    </xf>
    <xf numFmtId="0" fontId="3" fillId="0" borderId="0" xfId="3" applyFont="1" applyAlignment="1">
      <alignment horizontal="left" vertical="center"/>
    </xf>
    <xf numFmtId="0" fontId="3" fillId="0" borderId="23" xfId="3" applyFont="1" applyBorder="1" applyAlignment="1">
      <alignment horizontal="center" vertical="center"/>
    </xf>
    <xf numFmtId="0" fontId="16" fillId="0" borderId="23" xfId="4" applyFont="1" applyBorder="1" applyAlignment="1">
      <alignment horizontal="center" vertical="center"/>
    </xf>
    <xf numFmtId="0" fontId="16" fillId="0" borderId="5" xfId="4" applyFont="1" applyBorder="1" applyAlignment="1">
      <alignment horizontal="center" vertical="center"/>
    </xf>
    <xf numFmtId="0" fontId="16" fillId="0" borderId="0" xfId="4" applyFont="1" applyBorder="1" applyAlignment="1">
      <alignment horizontal="center" vertical="center"/>
    </xf>
    <xf numFmtId="0" fontId="16" fillId="0" borderId="7" xfId="4" applyFont="1" applyBorder="1" applyAlignment="1">
      <alignment horizontal="center" vertical="center"/>
    </xf>
    <xf numFmtId="0" fontId="16" fillId="0" borderId="28" xfId="4" applyFont="1" applyBorder="1" applyAlignment="1">
      <alignment horizontal="center" vertical="center"/>
    </xf>
    <xf numFmtId="0" fontId="16" fillId="0" borderId="29" xfId="4" applyFont="1" applyBorder="1" applyAlignment="1">
      <alignment horizontal="center" vertical="center"/>
    </xf>
    <xf numFmtId="0" fontId="16" fillId="0" borderId="3" xfId="4" applyFont="1" applyBorder="1" applyAlignment="1">
      <alignment horizontal="center" vertical="center"/>
    </xf>
    <xf numFmtId="0" fontId="16" fillId="0" borderId="1" xfId="4" applyFont="1" applyBorder="1" applyAlignment="1">
      <alignment horizontal="center" vertical="center"/>
    </xf>
    <xf numFmtId="0" fontId="16" fillId="0" borderId="0" xfId="4" applyFont="1" applyBorder="1" applyAlignment="1">
      <alignment horizontal="distributed" vertical="center"/>
    </xf>
    <xf numFmtId="186" fontId="16" fillId="0" borderId="23" xfId="4" applyNumberFormat="1" applyFont="1" applyBorder="1" applyAlignment="1">
      <alignment vertical="center"/>
    </xf>
    <xf numFmtId="0" fontId="16" fillId="0" borderId="5" xfId="4" applyFont="1" applyFill="1" applyBorder="1" applyAlignment="1">
      <alignment horizontal="distributed" vertical="center"/>
    </xf>
    <xf numFmtId="0" fontId="9" fillId="0" borderId="7" xfId="4" applyFont="1" applyBorder="1" applyAlignment="1">
      <alignment horizontal="center" vertical="center"/>
    </xf>
    <xf numFmtId="0" fontId="16" fillId="0" borderId="5" xfId="4" applyFont="1" applyFill="1" applyBorder="1" applyAlignment="1">
      <alignment horizontal="center" vertical="center"/>
    </xf>
    <xf numFmtId="186" fontId="16" fillId="0" borderId="19" xfId="4" applyNumberFormat="1" applyFont="1" applyBorder="1" applyAlignment="1">
      <alignment vertical="center"/>
    </xf>
    <xf numFmtId="186" fontId="16" fillId="0" borderId="21" xfId="4" applyNumberFormat="1" applyFont="1" applyBorder="1" applyAlignment="1">
      <alignment vertical="center"/>
    </xf>
    <xf numFmtId="0" fontId="16" fillId="0" borderId="11" xfId="4" applyFont="1" applyBorder="1" applyAlignment="1">
      <alignment horizontal="center" vertical="center"/>
    </xf>
    <xf numFmtId="0" fontId="16" fillId="0" borderId="61" xfId="4" applyFont="1" applyBorder="1" applyAlignment="1">
      <alignment horizontal="center" vertical="center"/>
    </xf>
    <xf numFmtId="0" fontId="16" fillId="0" borderId="40" xfId="4" applyFont="1" applyBorder="1" applyAlignment="1">
      <alignment horizontal="center" vertical="center"/>
    </xf>
    <xf numFmtId="0" fontId="3" fillId="0" borderId="28" xfId="3" applyFont="1" applyBorder="1" applyAlignment="1">
      <alignment vertical="top"/>
    </xf>
    <xf numFmtId="0" fontId="3" fillId="0" borderId="29" xfId="3" applyFont="1" applyBorder="1" applyAlignment="1">
      <alignment vertical="center"/>
    </xf>
    <xf numFmtId="0" fontId="3" fillId="0" borderId="1" xfId="3" applyFont="1" applyBorder="1" applyAlignment="1">
      <alignment vertical="center"/>
    </xf>
    <xf numFmtId="0" fontId="3" fillId="0" borderId="19" xfId="3" applyFont="1" applyBorder="1" applyAlignment="1">
      <alignment vertical="top"/>
    </xf>
    <xf numFmtId="0" fontId="3" fillId="0" borderId="21" xfId="3" applyFont="1" applyBorder="1" applyAlignment="1">
      <alignment vertical="center"/>
    </xf>
    <xf numFmtId="0" fontId="3" fillId="0" borderId="29" xfId="3" applyFont="1" applyBorder="1">
      <alignment vertical="center"/>
    </xf>
    <xf numFmtId="0" fontId="16" fillId="0" borderId="7" xfId="4" applyFont="1" applyBorder="1" applyAlignment="1">
      <alignment horizontal="center" vertical="center" wrapText="1"/>
    </xf>
    <xf numFmtId="0" fontId="16" fillId="0" borderId="5" xfId="4" applyFont="1" applyBorder="1" applyAlignment="1">
      <alignment horizontal="center" vertical="top" wrapText="1"/>
    </xf>
    <xf numFmtId="0" fontId="16" fillId="0" borderId="7" xfId="4" applyFont="1" applyBorder="1" applyAlignment="1">
      <alignment vertical="center"/>
    </xf>
    <xf numFmtId="0" fontId="16" fillId="0" borderId="6" xfId="4" applyFont="1" applyBorder="1">
      <alignment vertical="center"/>
    </xf>
    <xf numFmtId="0" fontId="16" fillId="0" borderId="5" xfId="4" applyFont="1" applyBorder="1" applyAlignment="1">
      <alignment horizontal="center" vertical="top"/>
    </xf>
    <xf numFmtId="0" fontId="3" fillId="0" borderId="17" xfId="0" applyFont="1" applyBorder="1" applyAlignment="1">
      <alignment horizontal="center" vertical="center"/>
    </xf>
    <xf numFmtId="0" fontId="3" fillId="0" borderId="36" xfId="0" applyFont="1" applyBorder="1" applyAlignment="1">
      <alignment horizontal="center" vertical="center"/>
    </xf>
    <xf numFmtId="49" fontId="18" fillId="0" borderId="33" xfId="10" applyNumberFormat="1" applyFont="1" applyFill="1" applyBorder="1" applyAlignment="1">
      <alignment horizontal="distributed" vertical="center"/>
    </xf>
    <xf numFmtId="49" fontId="3" fillId="0" borderId="2" xfId="10" applyNumberFormat="1" applyFont="1" applyFill="1" applyBorder="1" applyAlignment="1">
      <alignment horizontal="right" vertical="center"/>
    </xf>
    <xf numFmtId="0" fontId="4" fillId="0" borderId="0" xfId="11" applyFont="1" applyFill="1">
      <alignment vertical="center"/>
    </xf>
    <xf numFmtId="0" fontId="5" fillId="0" borderId="0" xfId="6" applyFont="1" applyBorder="1" applyAlignment="1">
      <alignment horizontal="left" vertical="center"/>
    </xf>
    <xf numFmtId="0" fontId="3" fillId="0" borderId="0" xfId="0" applyFont="1" applyFill="1" applyBorder="1">
      <alignment vertical="center"/>
    </xf>
    <xf numFmtId="0" fontId="4" fillId="0" borderId="17" xfId="0" applyFont="1" applyBorder="1">
      <alignment vertical="center"/>
    </xf>
    <xf numFmtId="0" fontId="3" fillId="0" borderId="32" xfId="0" applyFont="1" applyBorder="1" applyAlignment="1">
      <alignment vertical="center"/>
    </xf>
    <xf numFmtId="0" fontId="3" fillId="0" borderId="0" xfId="6" applyFont="1" applyFill="1" applyBorder="1" applyAlignment="1">
      <alignment horizontal="distributed" vertical="center"/>
    </xf>
    <xf numFmtId="0" fontId="5" fillId="0" borderId="69" xfId="6" applyFont="1" applyFill="1" applyBorder="1">
      <alignment vertical="center"/>
    </xf>
    <xf numFmtId="49" fontId="5" fillId="0" borderId="70" xfId="6" applyNumberFormat="1" applyFont="1" applyFill="1" applyBorder="1">
      <alignment vertical="center"/>
    </xf>
    <xf numFmtId="0" fontId="5" fillId="0" borderId="71" xfId="6" applyFont="1" applyFill="1" applyBorder="1">
      <alignment vertical="center"/>
    </xf>
    <xf numFmtId="0" fontId="5" fillId="0" borderId="72" xfId="6" applyFont="1" applyFill="1" applyBorder="1">
      <alignment vertical="center"/>
    </xf>
    <xf numFmtId="0" fontId="5" fillId="0" borderId="74" xfId="6" applyFont="1" applyFill="1" applyBorder="1">
      <alignment vertical="center"/>
    </xf>
    <xf numFmtId="49" fontId="5" fillId="0" borderId="1" xfId="6" applyNumberFormat="1" applyFont="1" applyFill="1" applyBorder="1">
      <alignment vertical="center"/>
    </xf>
    <xf numFmtId="0" fontId="5" fillId="0" borderId="10" xfId="6" applyFont="1" applyFill="1" applyBorder="1">
      <alignment vertical="center"/>
    </xf>
    <xf numFmtId="0" fontId="3" fillId="0" borderId="10" xfId="6" applyFont="1" applyFill="1" applyBorder="1" applyAlignment="1">
      <alignment horizontal="distributed" vertical="center"/>
    </xf>
    <xf numFmtId="0" fontId="5" fillId="0" borderId="24" xfId="6" applyFont="1" applyFill="1" applyBorder="1">
      <alignment vertical="center"/>
    </xf>
    <xf numFmtId="49" fontId="5" fillId="0" borderId="5" xfId="6" applyNumberFormat="1" applyFont="1" applyFill="1" applyBorder="1">
      <alignment vertical="center"/>
    </xf>
    <xf numFmtId="0" fontId="5" fillId="0" borderId="5" xfId="6" applyFont="1" applyFill="1" applyBorder="1">
      <alignment vertical="center"/>
    </xf>
    <xf numFmtId="0" fontId="5" fillId="0" borderId="47" xfId="6" applyFont="1" applyFill="1" applyBorder="1">
      <alignment vertical="center"/>
    </xf>
    <xf numFmtId="0" fontId="5" fillId="0" borderId="8" xfId="6" applyFont="1" applyFill="1" applyBorder="1" applyAlignment="1">
      <alignment horizontal="center" vertical="center"/>
    </xf>
    <xf numFmtId="0" fontId="3" fillId="0" borderId="7" xfId="6" applyFont="1" applyFill="1" applyBorder="1" applyAlignment="1">
      <alignment horizontal="distributed" vertical="center"/>
    </xf>
    <xf numFmtId="0" fontId="5" fillId="0" borderId="16" xfId="6" applyFont="1" applyFill="1" applyBorder="1">
      <alignment vertical="center"/>
    </xf>
    <xf numFmtId="0" fontId="5" fillId="0" borderId="53" xfId="6" applyFont="1" applyFill="1" applyBorder="1">
      <alignment vertical="center"/>
    </xf>
    <xf numFmtId="0" fontId="5" fillId="0" borderId="35" xfId="6" applyFont="1" applyFill="1" applyBorder="1">
      <alignment vertical="center"/>
    </xf>
    <xf numFmtId="38" fontId="5" fillId="0" borderId="7" xfId="1" applyFont="1" applyFill="1" applyBorder="1">
      <alignment vertical="center"/>
    </xf>
    <xf numFmtId="38" fontId="5" fillId="0" borderId="0" xfId="1" applyFont="1" applyFill="1" applyBorder="1">
      <alignment vertical="center"/>
    </xf>
    <xf numFmtId="0" fontId="5" fillId="0" borderId="0" xfId="6" applyFont="1" applyFill="1">
      <alignment vertical="center"/>
    </xf>
    <xf numFmtId="0" fontId="3" fillId="0" borderId="0" xfId="6" applyFont="1" applyFill="1" applyAlignment="1">
      <alignment horizontal="distributed" vertical="center"/>
    </xf>
    <xf numFmtId="0" fontId="5" fillId="0" borderId="16" xfId="6" applyFont="1" applyFill="1" applyBorder="1" applyAlignment="1">
      <alignment horizontal="center" vertical="center"/>
    </xf>
    <xf numFmtId="0" fontId="3" fillId="0" borderId="0" xfId="6" applyFont="1" applyFill="1">
      <alignment vertical="center"/>
    </xf>
    <xf numFmtId="0" fontId="1" fillId="0" borderId="0" xfId="6" applyFill="1">
      <alignment vertical="center"/>
    </xf>
    <xf numFmtId="0" fontId="14" fillId="0" borderId="5" xfId="6" applyFont="1" applyFill="1" applyBorder="1" applyAlignment="1">
      <alignment horizontal="center" vertical="center"/>
    </xf>
    <xf numFmtId="0" fontId="5" fillId="0" borderId="10" xfId="6" applyFont="1" applyFill="1" applyBorder="1" applyAlignment="1">
      <alignment horizontal="distributed" vertical="center"/>
    </xf>
    <xf numFmtId="0" fontId="5" fillId="0" borderId="8" xfId="6" applyFont="1" applyFill="1" applyBorder="1">
      <alignment vertical="center"/>
    </xf>
    <xf numFmtId="49" fontId="5" fillId="0" borderId="0" xfId="6" applyNumberFormat="1" applyFont="1" applyFill="1">
      <alignment vertical="center"/>
    </xf>
    <xf numFmtId="49" fontId="5" fillId="0" borderId="10" xfId="6" applyNumberFormat="1" applyFont="1" applyFill="1" applyBorder="1">
      <alignment vertical="center"/>
    </xf>
    <xf numFmtId="0" fontId="5" fillId="0" borderId="12" xfId="6" applyFont="1" applyFill="1" applyBorder="1" applyAlignment="1">
      <alignment horizontal="distributed" vertical="center"/>
    </xf>
    <xf numFmtId="0" fontId="5" fillId="0" borderId="61" xfId="6" applyFont="1" applyFill="1" applyBorder="1" applyAlignment="1">
      <alignment horizontal="center" vertical="center"/>
    </xf>
    <xf numFmtId="0" fontId="5" fillId="0" borderId="0" xfId="6" applyFont="1" applyFill="1" applyBorder="1" applyAlignment="1">
      <alignment horizontal="distributed" vertical="center"/>
    </xf>
    <xf numFmtId="38" fontId="5" fillId="0" borderId="0" xfId="1" applyFont="1" applyFill="1" applyBorder="1" applyAlignment="1">
      <alignment horizontal="center" vertical="center"/>
    </xf>
    <xf numFmtId="0" fontId="5" fillId="0" borderId="17" xfId="6" applyFont="1" applyFill="1" applyBorder="1">
      <alignment vertical="center"/>
    </xf>
    <xf numFmtId="0" fontId="3" fillId="0" borderId="17" xfId="6" applyFont="1" applyFill="1" applyBorder="1" applyAlignment="1">
      <alignment horizontal="distributed" vertical="center"/>
    </xf>
    <xf numFmtId="0" fontId="5" fillId="0" borderId="15" xfId="6" applyFont="1" applyFill="1" applyBorder="1">
      <alignment vertical="center"/>
    </xf>
    <xf numFmtId="0" fontId="5" fillId="0" borderId="36" xfId="6" applyFont="1" applyFill="1" applyBorder="1">
      <alignment vertical="center"/>
    </xf>
    <xf numFmtId="0" fontId="3" fillId="0" borderId="0" xfId="6" applyFont="1" applyFill="1" applyBorder="1">
      <alignment vertical="center"/>
    </xf>
    <xf numFmtId="0" fontId="3" fillId="0" borderId="3" xfId="6" applyFont="1" applyFill="1" applyBorder="1">
      <alignment vertical="center"/>
    </xf>
    <xf numFmtId="49" fontId="3" fillId="0" borderId="0" xfId="6" applyNumberFormat="1" applyFont="1" applyFill="1" applyBorder="1">
      <alignment vertical="center"/>
    </xf>
    <xf numFmtId="49" fontId="5" fillId="0" borderId="0" xfId="6" applyNumberFormat="1" applyFont="1" applyFill="1" applyAlignment="1">
      <alignment horizontal="left" vertical="center"/>
    </xf>
    <xf numFmtId="49" fontId="5" fillId="0" borderId="1" xfId="6" applyNumberFormat="1" applyFont="1" applyFill="1" applyBorder="1" applyAlignment="1">
      <alignment horizontal="center" vertical="center"/>
    </xf>
    <xf numFmtId="49" fontId="5" fillId="0" borderId="1" xfId="6" applyNumberFormat="1" applyFont="1" applyFill="1" applyBorder="1" applyAlignment="1">
      <alignment horizontal="left" vertical="center"/>
    </xf>
    <xf numFmtId="49" fontId="5" fillId="0" borderId="0" xfId="1" applyNumberFormat="1" applyFont="1" applyFill="1" applyBorder="1" applyAlignment="1">
      <alignment horizontal="left" vertical="center"/>
    </xf>
    <xf numFmtId="49" fontId="5" fillId="0" borderId="1" xfId="1" applyNumberFormat="1" applyFont="1" applyFill="1" applyBorder="1" applyAlignment="1">
      <alignment horizontal="left" vertical="center"/>
    </xf>
    <xf numFmtId="0" fontId="3" fillId="0" borderId="0" xfId="6" applyFont="1" applyFill="1" applyBorder="1" applyAlignment="1">
      <alignment vertical="center"/>
    </xf>
    <xf numFmtId="0" fontId="3" fillId="0" borderId="7" xfId="6" applyFont="1" applyFill="1" applyBorder="1">
      <alignment vertical="center"/>
    </xf>
    <xf numFmtId="0" fontId="3" fillId="0" borderId="16" xfId="6" applyFont="1" applyFill="1" applyBorder="1">
      <alignment vertical="center"/>
    </xf>
    <xf numFmtId="0" fontId="5" fillId="0" borderId="7" xfId="6" applyNumberFormat="1" applyFont="1" applyFill="1" applyBorder="1" applyAlignment="1">
      <alignment horizontal="center" vertical="center"/>
    </xf>
    <xf numFmtId="3" fontId="5" fillId="0" borderId="7" xfId="6" applyNumberFormat="1" applyFont="1" applyFill="1" applyBorder="1" applyAlignment="1">
      <alignment horizontal="right" vertical="center"/>
    </xf>
    <xf numFmtId="0" fontId="5" fillId="0" borderId="0" xfId="6" applyNumberFormat="1" applyFont="1" applyFill="1" applyBorder="1" applyAlignment="1">
      <alignment horizontal="center" vertical="center"/>
    </xf>
    <xf numFmtId="49" fontId="5" fillId="0" borderId="0" xfId="6" applyNumberFormat="1" applyFont="1" applyFill="1" applyAlignment="1">
      <alignment horizontal="right" vertical="center"/>
    </xf>
    <xf numFmtId="0" fontId="5" fillId="0" borderId="0" xfId="6" applyFont="1" applyFill="1" applyBorder="1" applyAlignment="1">
      <alignment horizontal="right" vertical="center"/>
    </xf>
    <xf numFmtId="3" fontId="5" fillId="0" borderId="0" xfId="6" applyNumberFormat="1" applyFont="1" applyFill="1" applyBorder="1">
      <alignment vertical="center"/>
    </xf>
    <xf numFmtId="0" fontId="5" fillId="0" borderId="3" xfId="6" applyFont="1" applyFill="1" applyBorder="1" applyAlignment="1">
      <alignment horizontal="center" vertical="center"/>
    </xf>
    <xf numFmtId="0" fontId="5" fillId="0" borderId="0" xfId="6" applyNumberFormat="1" applyFont="1" applyFill="1" applyBorder="1" applyAlignment="1">
      <alignment vertical="center"/>
    </xf>
    <xf numFmtId="3" fontId="5" fillId="0" borderId="0" xfId="6" applyNumberFormat="1" applyFont="1" applyFill="1" applyBorder="1" applyAlignment="1">
      <alignment horizontal="right" vertical="center"/>
    </xf>
    <xf numFmtId="0" fontId="5" fillId="0" borderId="7" xfId="6" applyFont="1" applyFill="1" applyBorder="1" applyAlignment="1">
      <alignment vertical="center"/>
    </xf>
    <xf numFmtId="0" fontId="4" fillId="0" borderId="0" xfId="6" applyFont="1" applyFill="1" applyBorder="1">
      <alignment vertical="center"/>
    </xf>
    <xf numFmtId="0" fontId="3" fillId="0" borderId="0" xfId="6" applyFont="1" applyFill="1" applyAlignment="1">
      <alignment horizontal="left" vertical="center"/>
    </xf>
    <xf numFmtId="0" fontId="5" fillId="0" borderId="2" xfId="6" applyFont="1" applyFill="1" applyBorder="1">
      <alignment vertical="center"/>
    </xf>
    <xf numFmtId="0" fontId="3" fillId="0" borderId="2" xfId="6" applyFont="1" applyFill="1" applyBorder="1">
      <alignment vertical="center"/>
    </xf>
    <xf numFmtId="0" fontId="3" fillId="0" borderId="2" xfId="6" applyFont="1" applyFill="1" applyBorder="1" applyAlignment="1">
      <alignment horizontal="distributed" vertical="center"/>
    </xf>
    <xf numFmtId="0" fontId="3" fillId="0" borderId="19" xfId="6" applyFont="1" applyFill="1" applyBorder="1">
      <alignment vertical="center"/>
    </xf>
    <xf numFmtId="0" fontId="3" fillId="0" borderId="2" xfId="6" applyNumberFormat="1" applyFont="1" applyFill="1" applyBorder="1" applyAlignment="1">
      <alignment horizontal="center" vertical="center"/>
    </xf>
    <xf numFmtId="0" fontId="5" fillId="0" borderId="2" xfId="6" applyFont="1" applyFill="1" applyBorder="1" applyAlignment="1">
      <alignment horizontal="left" vertical="center"/>
    </xf>
    <xf numFmtId="0" fontId="5" fillId="0" borderId="21" xfId="6" applyFont="1" applyFill="1" applyBorder="1">
      <alignment vertical="center"/>
    </xf>
    <xf numFmtId="0" fontId="4" fillId="0" borderId="2" xfId="6" applyFont="1" applyFill="1" applyBorder="1">
      <alignment vertical="center"/>
    </xf>
    <xf numFmtId="0" fontId="5" fillId="0" borderId="19" xfId="6" applyFont="1" applyFill="1" applyBorder="1">
      <alignment vertical="center"/>
    </xf>
    <xf numFmtId="49" fontId="5" fillId="0" borderId="5" xfId="6" applyNumberFormat="1" applyFont="1" applyFill="1" applyBorder="1" applyAlignment="1">
      <alignment vertical="center"/>
    </xf>
    <xf numFmtId="49" fontId="5" fillId="0" borderId="5" xfId="6" applyNumberFormat="1" applyFont="1" applyFill="1" applyBorder="1" applyAlignment="1">
      <alignment horizontal="center" vertical="center"/>
    </xf>
    <xf numFmtId="0" fontId="5" fillId="0" borderId="76" xfId="6" applyFont="1" applyFill="1" applyBorder="1">
      <alignment vertical="center"/>
    </xf>
    <xf numFmtId="0" fontId="5" fillId="0" borderId="77" xfId="6" applyFont="1" applyFill="1" applyBorder="1">
      <alignment vertical="center"/>
    </xf>
    <xf numFmtId="0" fontId="5" fillId="0" borderId="73" xfId="6" applyFont="1" applyFill="1" applyBorder="1">
      <alignment vertical="center"/>
    </xf>
    <xf numFmtId="49" fontId="5" fillId="0" borderId="73" xfId="6" applyNumberFormat="1" applyFont="1" applyFill="1" applyBorder="1" applyAlignment="1">
      <alignment horizontal="left" vertical="center"/>
    </xf>
    <xf numFmtId="0" fontId="3" fillId="0" borderId="27" xfId="0" applyFont="1" applyBorder="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12" fillId="0" borderId="7" xfId="0" applyFont="1" applyBorder="1" applyAlignment="1">
      <alignment horizontal="distributed" vertical="center"/>
    </xf>
    <xf numFmtId="0" fontId="12" fillId="0" borderId="10" xfId="0" applyFont="1" applyBorder="1" applyAlignment="1">
      <alignment vertical="center"/>
    </xf>
    <xf numFmtId="49" fontId="18" fillId="0" borderId="0" xfId="10" applyNumberFormat="1" applyFont="1" applyFill="1" applyBorder="1" applyAlignment="1">
      <alignment horizontal="center" vertical="center"/>
    </xf>
    <xf numFmtId="49" fontId="18" fillId="0" borderId="0" xfId="10" applyNumberFormat="1" applyFont="1" applyFill="1" applyBorder="1" applyAlignment="1">
      <alignment horizontal="left" vertical="center"/>
    </xf>
    <xf numFmtId="49" fontId="3" fillId="0" borderId="2" xfId="10" applyNumberFormat="1" applyFont="1" applyFill="1" applyBorder="1" applyAlignment="1">
      <alignment horizontal="left" vertical="center"/>
    </xf>
    <xf numFmtId="49" fontId="19" fillId="0" borderId="0" xfId="10" applyNumberFormat="1" applyFont="1" applyFill="1" applyAlignment="1">
      <alignment horizontal="center" vertical="center"/>
    </xf>
    <xf numFmtId="49" fontId="18" fillId="0" borderId="5" xfId="10" applyNumberFormat="1" applyFont="1" applyFill="1" applyBorder="1" applyAlignment="1">
      <alignment horizontal="distributed" vertical="center"/>
    </xf>
    <xf numFmtId="49" fontId="3" fillId="0" borderId="0" xfId="8" applyNumberFormat="1" applyFont="1" applyFill="1" applyBorder="1" applyAlignment="1">
      <alignment horizontal="left" vertical="center"/>
    </xf>
    <xf numFmtId="0" fontId="4" fillId="0" borderId="0" xfId="10" applyFont="1" applyFill="1" applyBorder="1">
      <alignment vertical="center"/>
    </xf>
    <xf numFmtId="0" fontId="4" fillId="0" borderId="17" xfId="10" applyFont="1" applyFill="1" applyBorder="1">
      <alignment vertical="center"/>
    </xf>
    <xf numFmtId="49" fontId="18" fillId="0" borderId="28" xfId="10" applyNumberFormat="1" applyFont="1" applyFill="1" applyBorder="1" applyAlignment="1">
      <alignment horizontal="center" vertical="center" textRotation="255"/>
    </xf>
    <xf numFmtId="49" fontId="18" fillId="0" borderId="23" xfId="10" applyNumberFormat="1" applyFont="1" applyFill="1" applyBorder="1" applyAlignment="1">
      <alignment horizontal="distributed" vertical="center"/>
    </xf>
    <xf numFmtId="49" fontId="18" fillId="0" borderId="2" xfId="10" applyNumberFormat="1" applyFont="1" applyFill="1" applyBorder="1" applyAlignment="1">
      <alignment horizontal="distributed" vertical="center"/>
    </xf>
    <xf numFmtId="49" fontId="18" fillId="0" borderId="0" xfId="10" applyNumberFormat="1" applyFont="1" applyFill="1" applyBorder="1" applyAlignment="1">
      <alignment horizontal="center" vertical="center" textRotation="255"/>
    </xf>
    <xf numFmtId="49" fontId="18" fillId="0" borderId="23" xfId="10" applyNumberFormat="1" applyFont="1" applyFill="1" applyBorder="1" applyAlignment="1">
      <alignment horizontal="center" vertical="center" textRotation="255"/>
    </xf>
    <xf numFmtId="49" fontId="18" fillId="0" borderId="2" xfId="10" applyNumberFormat="1" applyFont="1" applyFill="1" applyBorder="1" applyAlignment="1">
      <alignment horizontal="left" vertical="center"/>
    </xf>
    <xf numFmtId="49" fontId="18" fillId="0" borderId="30" xfId="10" applyNumberFormat="1" applyFont="1" applyFill="1" applyBorder="1" applyAlignment="1">
      <alignment horizontal="distributed" vertical="center"/>
    </xf>
    <xf numFmtId="0" fontId="4" fillId="0" borderId="0" xfId="10" applyFont="1" applyFill="1">
      <alignment vertical="center"/>
    </xf>
    <xf numFmtId="49" fontId="5" fillId="0" borderId="0" xfId="10" applyNumberFormat="1" applyFont="1" applyFill="1" applyBorder="1" applyAlignment="1">
      <alignment horizontal="center" vertical="center" shrinkToFit="1"/>
    </xf>
    <xf numFmtId="49" fontId="3" fillId="0" borderId="30" xfId="10" applyNumberFormat="1" applyFont="1" applyFill="1" applyBorder="1" applyAlignment="1">
      <alignment horizontal="left" vertical="center"/>
    </xf>
    <xf numFmtId="49" fontId="18" fillId="0" borderId="30" xfId="10" applyNumberFormat="1" applyFont="1" applyFill="1" applyBorder="1" applyAlignment="1">
      <alignment horizontal="center" vertical="center"/>
    </xf>
    <xf numFmtId="49" fontId="3" fillId="0" borderId="0" xfId="10" applyNumberFormat="1" applyFont="1" applyFill="1" applyBorder="1" applyAlignment="1">
      <alignment horizontal="left" vertical="center"/>
    </xf>
    <xf numFmtId="49" fontId="18" fillId="0" borderId="57" xfId="10" applyNumberFormat="1" applyFont="1" applyFill="1" applyBorder="1" applyAlignment="1">
      <alignment horizontal="center" vertical="center"/>
    </xf>
    <xf numFmtId="49" fontId="18" fillId="0" borderId="0" xfId="10" applyNumberFormat="1" applyFont="1" applyFill="1" applyBorder="1" applyAlignment="1">
      <alignment horizontal="distributed" vertical="center"/>
    </xf>
    <xf numFmtId="49" fontId="3" fillId="0" borderId="23" xfId="10" applyNumberFormat="1" applyFont="1" applyFill="1" applyBorder="1" applyAlignment="1">
      <alignment horizontal="left" vertical="center"/>
    </xf>
    <xf numFmtId="49" fontId="18" fillId="0" borderId="23" xfId="11" applyNumberFormat="1" applyFont="1" applyFill="1" applyBorder="1" applyAlignment="1">
      <alignment horizontal="left" vertical="center"/>
    </xf>
    <xf numFmtId="49" fontId="18" fillId="0" borderId="0" xfId="11" applyNumberFormat="1" applyFont="1" applyFill="1" applyBorder="1" applyAlignment="1">
      <alignment horizontal="left" vertical="center"/>
    </xf>
    <xf numFmtId="49" fontId="18" fillId="0" borderId="0" xfId="11" applyNumberFormat="1" applyFont="1" applyFill="1" applyBorder="1" applyAlignment="1">
      <alignment horizontal="center" vertical="center"/>
    </xf>
    <xf numFmtId="49" fontId="18" fillId="0" borderId="33" xfId="11" applyNumberFormat="1" applyFont="1" applyFill="1" applyBorder="1" applyAlignment="1">
      <alignment horizontal="distributed" vertical="center"/>
    </xf>
    <xf numFmtId="49" fontId="18" fillId="0" borderId="3" xfId="11" applyNumberFormat="1" applyFont="1" applyFill="1" applyBorder="1" applyAlignment="1">
      <alignment horizontal="center" vertical="center" textRotation="255"/>
    </xf>
    <xf numFmtId="49" fontId="18" fillId="0" borderId="23" xfId="11" applyNumberFormat="1" applyFont="1" applyFill="1" applyBorder="1" applyAlignment="1">
      <alignment horizontal="distributed" vertical="center"/>
    </xf>
    <xf numFmtId="0" fontId="4" fillId="0" borderId="0" xfId="11" applyFont="1" applyFill="1" applyBorder="1">
      <alignment vertical="center"/>
    </xf>
    <xf numFmtId="49" fontId="18" fillId="0" borderId="28" xfId="11" applyNumberFormat="1" applyFont="1" applyFill="1" applyBorder="1" applyAlignment="1">
      <alignment horizontal="center" vertical="center" textRotation="255"/>
    </xf>
    <xf numFmtId="49" fontId="18" fillId="0" borderId="0" xfId="11" applyNumberFormat="1" applyFont="1" applyFill="1" applyBorder="1" applyAlignment="1">
      <alignment horizontal="center" vertical="center" textRotation="255"/>
    </xf>
    <xf numFmtId="49" fontId="18" fillId="0" borderId="2" xfId="11" applyNumberFormat="1" applyFont="1" applyFill="1" applyBorder="1" applyAlignment="1">
      <alignment horizontal="distributed" vertical="center"/>
    </xf>
    <xf numFmtId="49" fontId="18" fillId="0" borderId="30" xfId="11" applyNumberFormat="1" applyFont="1" applyFill="1" applyBorder="1" applyAlignment="1">
      <alignment horizontal="distributed" vertical="center"/>
    </xf>
    <xf numFmtId="0" fontId="1" fillId="0" borderId="0" xfId="14" applyFill="1">
      <alignment vertical="center"/>
    </xf>
    <xf numFmtId="49" fontId="18" fillId="0" borderId="57" xfId="11" applyNumberFormat="1" applyFont="1" applyFill="1" applyBorder="1" applyAlignment="1">
      <alignment horizontal="center" vertical="center"/>
    </xf>
    <xf numFmtId="49" fontId="18" fillId="0" borderId="0" xfId="11" applyNumberFormat="1" applyFont="1" applyFill="1" applyBorder="1" applyAlignment="1">
      <alignment horizontal="distributed" vertical="center"/>
    </xf>
    <xf numFmtId="0" fontId="5" fillId="0" borderId="0" xfId="6" applyFont="1" applyFill="1" applyBorder="1" applyAlignment="1">
      <alignment horizontal="left" vertical="center"/>
    </xf>
    <xf numFmtId="0" fontId="5" fillId="0" borderId="1" xfId="6" applyFont="1" applyFill="1" applyBorder="1" applyAlignment="1">
      <alignment horizontal="left" vertical="center"/>
    </xf>
    <xf numFmtId="0" fontId="5" fillId="0" borderId="7" xfId="6" applyFont="1" applyFill="1" applyBorder="1" applyAlignment="1">
      <alignment horizontal="left" vertical="center"/>
    </xf>
    <xf numFmtId="0" fontId="5" fillId="0" borderId="6" xfId="6" applyFont="1" applyFill="1" applyBorder="1" applyAlignment="1">
      <alignment horizontal="center" vertical="center"/>
    </xf>
    <xf numFmtId="0" fontId="5" fillId="0" borderId="11" xfId="6" applyFont="1" applyFill="1" applyBorder="1" applyAlignment="1">
      <alignment horizontal="center" vertical="center"/>
    </xf>
    <xf numFmtId="0" fontId="5" fillId="0" borderId="3" xfId="6" applyFont="1" applyFill="1" applyBorder="1" applyAlignment="1">
      <alignment horizontal="left" vertical="center"/>
    </xf>
    <xf numFmtId="38" fontId="5" fillId="0" borderId="18"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40" xfId="1" applyFont="1" applyFill="1" applyBorder="1" applyAlignment="1">
      <alignment horizontal="center" vertical="center"/>
    </xf>
    <xf numFmtId="49" fontId="5" fillId="0" borderId="5" xfId="6" applyNumberFormat="1" applyFont="1" applyFill="1" applyBorder="1" applyAlignment="1">
      <alignment horizontal="left" vertical="center"/>
    </xf>
    <xf numFmtId="0" fontId="5" fillId="0" borderId="0" xfId="6" applyFont="1" applyFill="1" applyBorder="1" applyAlignment="1">
      <alignment horizontal="center" vertical="center"/>
    </xf>
    <xf numFmtId="0" fontId="5" fillId="0" borderId="7" xfId="6" applyFont="1" applyFill="1" applyBorder="1" applyAlignment="1">
      <alignment horizontal="center" vertical="center"/>
    </xf>
    <xf numFmtId="0" fontId="5" fillId="0" borderId="16" xfId="6" applyFont="1" applyFill="1" applyBorder="1" applyAlignment="1">
      <alignment horizontal="left" vertical="center"/>
    </xf>
    <xf numFmtId="49" fontId="18" fillId="0" borderId="2" xfId="11" applyNumberFormat="1" applyFont="1" applyFill="1" applyBorder="1" applyAlignment="1">
      <alignment vertical="center"/>
    </xf>
    <xf numFmtId="0" fontId="4" fillId="0" borderId="2" xfId="14" applyFont="1" applyFill="1" applyBorder="1">
      <alignment vertical="center"/>
    </xf>
    <xf numFmtId="0" fontId="3" fillId="0" borderId="1" xfId="6" applyFont="1" applyFill="1" applyBorder="1">
      <alignment vertical="center"/>
    </xf>
    <xf numFmtId="49" fontId="33" fillId="0" borderId="0" xfId="6" applyNumberFormat="1" applyFont="1" applyFill="1" applyBorder="1" applyAlignment="1">
      <alignment vertical="center"/>
    </xf>
    <xf numFmtId="0" fontId="3" fillId="0" borderId="21" xfId="6" applyFont="1" applyFill="1" applyBorder="1">
      <alignment vertical="center"/>
    </xf>
    <xf numFmtId="49" fontId="3" fillId="0" borderId="33" xfId="10" applyNumberFormat="1" applyFont="1" applyFill="1" applyBorder="1" applyAlignment="1">
      <alignment vertical="center" wrapText="1"/>
    </xf>
    <xf numFmtId="49" fontId="3" fillId="0" borderId="2" xfId="10" applyNumberFormat="1" applyFont="1" applyFill="1" applyBorder="1" applyAlignment="1">
      <alignment vertical="center" wrapText="1"/>
    </xf>
    <xf numFmtId="49" fontId="3" fillId="0" borderId="2" xfId="8" applyNumberFormat="1" applyFont="1" applyFill="1" applyBorder="1" applyAlignment="1">
      <alignment vertical="top"/>
    </xf>
    <xf numFmtId="0" fontId="5" fillId="0" borderId="24" xfId="6" applyFont="1" applyFill="1" applyBorder="1" applyAlignment="1">
      <alignment horizontal="center" vertical="center"/>
    </xf>
    <xf numFmtId="38" fontId="5" fillId="0" borderId="70" xfId="1" applyFont="1" applyFill="1" applyBorder="1">
      <alignment vertical="center"/>
    </xf>
    <xf numFmtId="0" fontId="5" fillId="0" borderId="0" xfId="6" applyFont="1" applyFill="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5" fillId="0" borderId="0" xfId="6" applyFont="1" applyFill="1" applyBorder="1" applyAlignment="1">
      <alignment vertical="center"/>
    </xf>
    <xf numFmtId="49" fontId="5" fillId="0" borderId="0" xfId="16" applyNumberFormat="1" applyFont="1" applyFill="1" applyBorder="1">
      <alignment vertical="center"/>
    </xf>
    <xf numFmtId="49" fontId="5" fillId="0" borderId="0" xfId="16" applyNumberFormat="1" applyFont="1" applyFill="1" applyBorder="1" applyAlignment="1">
      <alignment horizontal="center" vertical="center"/>
    </xf>
    <xf numFmtId="0" fontId="5" fillId="0" borderId="0" xfId="16" applyFont="1" applyFill="1" applyBorder="1">
      <alignment vertical="center"/>
    </xf>
    <xf numFmtId="0" fontId="3" fillId="0" borderId="36" xfId="0" applyFont="1" applyBorder="1" applyAlignment="1">
      <alignment horizontal="center" vertical="center"/>
    </xf>
    <xf numFmtId="0" fontId="3" fillId="0" borderId="36" xfId="0" applyFont="1" applyBorder="1" applyAlignment="1">
      <alignment vertical="center"/>
    </xf>
    <xf numFmtId="49" fontId="19" fillId="0" borderId="0" xfId="10" applyNumberFormat="1" applyFont="1" applyFill="1" applyAlignment="1">
      <alignment horizontal="center" vertical="center"/>
    </xf>
    <xf numFmtId="49" fontId="18" fillId="0" borderId="0" xfId="10" applyNumberFormat="1" applyFont="1" applyFill="1" applyBorder="1" applyAlignment="1">
      <alignment horizontal="left" vertical="center"/>
    </xf>
    <xf numFmtId="49" fontId="18" fillId="0" borderId="0" xfId="10" applyNumberFormat="1" applyFont="1" applyFill="1" applyBorder="1" applyAlignment="1">
      <alignment horizontal="center" vertical="center"/>
    </xf>
    <xf numFmtId="49" fontId="18" fillId="0" borderId="5" xfId="10" applyNumberFormat="1" applyFont="1" applyFill="1" applyBorder="1" applyAlignment="1">
      <alignment horizontal="distributed" vertical="center"/>
    </xf>
    <xf numFmtId="0" fontId="4" fillId="0" borderId="0" xfId="10" applyFont="1" applyFill="1" applyBorder="1">
      <alignment vertical="center"/>
    </xf>
    <xf numFmtId="49" fontId="18" fillId="0" borderId="0" xfId="10" applyNumberFormat="1" applyFont="1" applyFill="1" applyBorder="1" applyAlignment="1">
      <alignment horizontal="center" vertical="center" textRotation="255"/>
    </xf>
    <xf numFmtId="49" fontId="18" fillId="0" borderId="23" xfId="10" applyNumberFormat="1" applyFont="1" applyFill="1" applyBorder="1" applyAlignment="1">
      <alignment horizontal="distributed" vertical="center"/>
    </xf>
    <xf numFmtId="0" fontId="4" fillId="0" borderId="17" xfId="10" applyFont="1" applyFill="1" applyBorder="1">
      <alignment vertical="center"/>
    </xf>
    <xf numFmtId="49" fontId="18" fillId="0" borderId="23" xfId="10" applyNumberFormat="1" applyFont="1" applyFill="1" applyBorder="1" applyAlignment="1">
      <alignment horizontal="center" vertical="center" textRotation="255"/>
    </xf>
    <xf numFmtId="49" fontId="18" fillId="0" borderId="2" xfId="10" applyNumberFormat="1" applyFont="1" applyFill="1" applyBorder="1" applyAlignment="1">
      <alignment horizontal="left" vertical="center"/>
    </xf>
    <xf numFmtId="49" fontId="18" fillId="0" borderId="28" xfId="10" applyNumberFormat="1" applyFont="1" applyFill="1" applyBorder="1" applyAlignment="1">
      <alignment horizontal="center" vertical="center" textRotation="255"/>
    </xf>
    <xf numFmtId="49" fontId="18" fillId="0" borderId="2" xfId="10" applyNumberFormat="1" applyFont="1" applyFill="1" applyBorder="1" applyAlignment="1">
      <alignment horizontal="distributed" vertical="center"/>
    </xf>
    <xf numFmtId="49" fontId="18" fillId="0" borderId="30" xfId="10" applyNumberFormat="1" applyFont="1" applyFill="1" applyBorder="1" applyAlignment="1">
      <alignment horizontal="distributed" vertical="center"/>
    </xf>
    <xf numFmtId="0" fontId="4" fillId="0" borderId="0" xfId="10" applyFont="1" applyFill="1">
      <alignment vertical="center"/>
    </xf>
    <xf numFmtId="49" fontId="5" fillId="0" borderId="0" xfId="10" applyNumberFormat="1" applyFont="1" applyFill="1" applyBorder="1" applyAlignment="1">
      <alignment horizontal="center" vertical="center" shrinkToFit="1"/>
    </xf>
    <xf numFmtId="49" fontId="3" fillId="0" borderId="30" xfId="10" applyNumberFormat="1" applyFont="1" applyFill="1" applyBorder="1" applyAlignment="1">
      <alignment horizontal="left" vertical="center"/>
    </xf>
    <xf numFmtId="49" fontId="18" fillId="0" borderId="30" xfId="10" applyNumberFormat="1" applyFont="1" applyFill="1" applyBorder="1" applyAlignment="1">
      <alignment horizontal="center" vertical="center"/>
    </xf>
    <xf numFmtId="49" fontId="3" fillId="0" borderId="0" xfId="10" applyNumberFormat="1" applyFont="1" applyFill="1" applyBorder="1" applyAlignment="1">
      <alignment horizontal="left" vertical="center"/>
    </xf>
    <xf numFmtId="49" fontId="18" fillId="0" borderId="57" xfId="10" applyNumberFormat="1" applyFont="1" applyFill="1" applyBorder="1" applyAlignment="1">
      <alignment horizontal="center" vertical="center"/>
    </xf>
    <xf numFmtId="49" fontId="18" fillId="0" borderId="0" xfId="10" applyNumberFormat="1" applyFont="1" applyFill="1" applyBorder="1" applyAlignment="1">
      <alignment horizontal="distributed" vertical="center"/>
    </xf>
    <xf numFmtId="49" fontId="3" fillId="0" borderId="23" xfId="10" applyNumberFormat="1" applyFont="1" applyFill="1" applyBorder="1" applyAlignment="1">
      <alignment horizontal="left" vertical="center"/>
    </xf>
    <xf numFmtId="49" fontId="18" fillId="0" borderId="0" xfId="11" applyNumberFormat="1" applyFont="1" applyFill="1" applyBorder="1" applyAlignment="1">
      <alignment horizontal="left" vertical="center"/>
    </xf>
    <xf numFmtId="49" fontId="18" fillId="0" borderId="0" xfId="11" applyNumberFormat="1" applyFont="1" applyFill="1" applyBorder="1" applyAlignment="1">
      <alignment horizontal="center" vertical="center"/>
    </xf>
    <xf numFmtId="49" fontId="18" fillId="0" borderId="23" xfId="11" applyNumberFormat="1" applyFont="1" applyFill="1" applyBorder="1" applyAlignment="1">
      <alignment horizontal="left" vertical="center"/>
    </xf>
    <xf numFmtId="49" fontId="18" fillId="0" borderId="33" xfId="11" applyNumberFormat="1" applyFont="1" applyFill="1" applyBorder="1" applyAlignment="1">
      <alignment horizontal="distributed" vertical="center"/>
    </xf>
    <xf numFmtId="49" fontId="18" fillId="0" borderId="3" xfId="11" applyNumberFormat="1" applyFont="1" applyFill="1" applyBorder="1" applyAlignment="1">
      <alignment horizontal="center" vertical="center" textRotation="255"/>
    </xf>
    <xf numFmtId="49" fontId="18" fillId="0" borderId="23" xfId="11" applyNumberFormat="1" applyFont="1" applyFill="1" applyBorder="1" applyAlignment="1">
      <alignment horizontal="distributed" vertical="center"/>
    </xf>
    <xf numFmtId="0" fontId="4" fillId="0" borderId="0" xfId="11" applyFont="1" applyFill="1" applyBorder="1">
      <alignment vertical="center"/>
    </xf>
    <xf numFmtId="49" fontId="18" fillId="0" borderId="28" xfId="11" applyNumberFormat="1" applyFont="1" applyFill="1" applyBorder="1" applyAlignment="1">
      <alignment horizontal="center" vertical="center" textRotation="255"/>
    </xf>
    <xf numFmtId="49" fontId="18" fillId="0" borderId="2" xfId="11" applyNumberFormat="1" applyFont="1" applyFill="1" applyBorder="1" applyAlignment="1">
      <alignment horizontal="distributed" vertical="center"/>
    </xf>
    <xf numFmtId="49" fontId="18" fillId="0" borderId="0" xfId="11" applyNumberFormat="1" applyFont="1" applyFill="1" applyBorder="1" applyAlignment="1">
      <alignment horizontal="center" vertical="center" textRotation="255"/>
    </xf>
    <xf numFmtId="49" fontId="18" fillId="0" borderId="30" xfId="11" applyNumberFormat="1" applyFont="1" applyFill="1" applyBorder="1" applyAlignment="1">
      <alignment horizontal="distributed" vertical="center"/>
    </xf>
    <xf numFmtId="0" fontId="1" fillId="0" borderId="0" xfId="14" applyFill="1">
      <alignment vertical="center"/>
    </xf>
    <xf numFmtId="49" fontId="18" fillId="0" borderId="57" xfId="11" applyNumberFormat="1" applyFont="1" applyFill="1" applyBorder="1" applyAlignment="1">
      <alignment horizontal="center" vertical="center"/>
    </xf>
    <xf numFmtId="0" fontId="5" fillId="0" borderId="0" xfId="6" applyFont="1" applyFill="1" applyBorder="1" applyAlignment="1">
      <alignment horizontal="left" vertical="center"/>
    </xf>
    <xf numFmtId="0" fontId="5" fillId="0" borderId="6" xfId="6" applyFont="1" applyFill="1" applyBorder="1" applyAlignment="1">
      <alignment horizontal="center" vertical="center"/>
    </xf>
    <xf numFmtId="0" fontId="5" fillId="0" borderId="11" xfId="6" applyFont="1" applyFill="1" applyBorder="1" applyAlignment="1">
      <alignment horizontal="center" vertical="center"/>
    </xf>
    <xf numFmtId="0" fontId="5" fillId="0" borderId="3" xfId="6" applyFont="1" applyFill="1" applyBorder="1" applyAlignment="1">
      <alignment horizontal="left" vertical="center"/>
    </xf>
    <xf numFmtId="0" fontId="5" fillId="0" borderId="1" xfId="6" applyFont="1" applyFill="1" applyBorder="1" applyAlignment="1">
      <alignment horizontal="left" vertical="center"/>
    </xf>
    <xf numFmtId="38" fontId="5" fillId="0" borderId="18"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40" xfId="1" applyFont="1" applyFill="1" applyBorder="1" applyAlignment="1">
      <alignment horizontal="center" vertical="center"/>
    </xf>
    <xf numFmtId="0" fontId="5" fillId="0" borderId="7" xfId="6" applyFont="1" applyFill="1" applyBorder="1" applyAlignment="1">
      <alignment horizontal="left" vertical="center"/>
    </xf>
    <xf numFmtId="0" fontId="3" fillId="0" borderId="0" xfId="6" applyFont="1" applyAlignment="1">
      <alignment horizontal="center" vertical="center"/>
    </xf>
    <xf numFmtId="0" fontId="3" fillId="0" borderId="0" xfId="6" applyNumberFormat="1" applyFont="1" applyFill="1" applyBorder="1" applyAlignment="1">
      <alignment horizontal="center" vertical="center"/>
    </xf>
    <xf numFmtId="49" fontId="5" fillId="0" borderId="0" xfId="6" applyNumberFormat="1" applyFont="1" applyFill="1" applyBorder="1" applyAlignment="1">
      <alignment horizontal="left" vertical="center"/>
    </xf>
    <xf numFmtId="0" fontId="5" fillId="0" borderId="0" xfId="6" applyFont="1" applyFill="1" applyBorder="1" applyAlignment="1">
      <alignment horizontal="center" vertical="center"/>
    </xf>
    <xf numFmtId="49" fontId="5" fillId="0" borderId="5" xfId="6" applyNumberFormat="1" applyFont="1" applyFill="1" applyBorder="1" applyAlignment="1">
      <alignment horizontal="left" vertical="center"/>
    </xf>
    <xf numFmtId="0" fontId="5" fillId="0" borderId="16" xfId="6" applyFont="1" applyFill="1" applyBorder="1" applyAlignment="1">
      <alignment horizontal="left" vertical="center"/>
    </xf>
    <xf numFmtId="0" fontId="5" fillId="0" borderId="7" xfId="6" applyFont="1" applyFill="1" applyBorder="1" applyAlignment="1">
      <alignment horizontal="center" vertical="center"/>
    </xf>
    <xf numFmtId="38" fontId="5" fillId="0" borderId="5" xfId="1" applyFont="1" applyFill="1" applyBorder="1">
      <alignment vertical="center"/>
    </xf>
    <xf numFmtId="49" fontId="5" fillId="0" borderId="73" xfId="6" applyNumberFormat="1" applyFont="1" applyFill="1" applyBorder="1">
      <alignment vertical="center"/>
    </xf>
    <xf numFmtId="0" fontId="3" fillId="0" borderId="17" xfId="0" applyFont="1" applyBorder="1" applyAlignment="1">
      <alignment horizontal="center" vertical="center"/>
    </xf>
    <xf numFmtId="0" fontId="5" fillId="0" borderId="0" xfId="6" applyFont="1" applyFill="1" applyBorder="1" applyAlignment="1">
      <alignment horizontal="left" vertical="center"/>
    </xf>
    <xf numFmtId="49" fontId="5" fillId="0" borderId="0" xfId="6" applyNumberFormat="1" applyFont="1" applyFill="1" applyBorder="1" applyAlignment="1">
      <alignment horizontal="left" vertical="center"/>
    </xf>
    <xf numFmtId="0" fontId="5" fillId="0" borderId="0" xfId="6" applyFont="1" applyFill="1" applyBorder="1" applyAlignment="1">
      <alignment horizontal="center" vertical="center"/>
    </xf>
    <xf numFmtId="0" fontId="3" fillId="0" borderId="0" xfId="6" applyFont="1" applyAlignment="1">
      <alignment horizontal="center" vertical="center"/>
    </xf>
    <xf numFmtId="0" fontId="3" fillId="0" borderId="0" xfId="6" applyNumberFormat="1" applyFont="1" applyFill="1" applyBorder="1" applyAlignment="1">
      <alignment horizontal="center" vertical="center"/>
    </xf>
    <xf numFmtId="0" fontId="5" fillId="0" borderId="7" xfId="6" applyFont="1" applyFill="1" applyBorder="1" applyAlignment="1">
      <alignment horizontal="center" vertical="center"/>
    </xf>
    <xf numFmtId="0" fontId="3" fillId="0" borderId="17" xfId="0" applyFont="1" applyFill="1" applyBorder="1" applyAlignment="1">
      <alignment horizontal="center" vertical="center"/>
    </xf>
    <xf numFmtId="0" fontId="16" fillId="0" borderId="0" xfId="0" applyFont="1" applyFill="1" applyBorder="1" applyAlignment="1">
      <alignment horizontal="center" wrapText="1"/>
    </xf>
    <xf numFmtId="0" fontId="16" fillId="0" borderId="13" xfId="0" applyFont="1" applyFill="1" applyBorder="1" applyAlignment="1">
      <alignment horizontal="center" vertical="center"/>
    </xf>
    <xf numFmtId="0" fontId="16" fillId="0" borderId="0" xfId="0" applyFont="1" applyFill="1" applyBorder="1" applyAlignment="1">
      <alignment horizontal="center" vertical="center" wrapText="1"/>
    </xf>
    <xf numFmtId="0" fontId="5" fillId="0" borderId="89" xfId="6" applyFont="1" applyFill="1" applyBorder="1">
      <alignment vertical="center"/>
    </xf>
    <xf numFmtId="0" fontId="5" fillId="0" borderId="135" xfId="6" applyFont="1" applyFill="1" applyBorder="1">
      <alignment vertical="center"/>
    </xf>
    <xf numFmtId="49" fontId="5" fillId="0" borderId="73" xfId="6" applyNumberFormat="1" applyFont="1" applyFill="1" applyBorder="1" applyAlignment="1">
      <alignment vertical="center"/>
    </xf>
    <xf numFmtId="49" fontId="5" fillId="0" borderId="73" xfId="6" applyNumberFormat="1" applyFont="1" applyFill="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distributed"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10" fillId="0" borderId="0" xfId="0" applyFont="1" applyAlignment="1">
      <alignment horizontal="distributed" vertical="center"/>
    </xf>
    <xf numFmtId="0" fontId="3" fillId="0" borderId="7" xfId="0" applyFont="1" applyBorder="1" applyAlignment="1">
      <alignment horizontal="distributed" vertical="center"/>
    </xf>
    <xf numFmtId="0" fontId="3" fillId="0" borderId="2" xfId="0" applyFont="1" applyBorder="1" applyAlignment="1">
      <alignment horizontal="distributed" vertical="center"/>
    </xf>
    <xf numFmtId="0" fontId="6" fillId="0" borderId="10" xfId="0" applyFont="1" applyBorder="1" applyAlignment="1">
      <alignment horizontal="center" vertical="center"/>
    </xf>
    <xf numFmtId="0" fontId="6" fillId="0" borderId="33" xfId="0" applyFont="1" applyBorder="1" applyAlignment="1">
      <alignment horizontal="left" vertical="center"/>
    </xf>
    <xf numFmtId="0" fontId="6" fillId="0" borderId="45" xfId="0" applyFont="1" applyBorder="1" applyAlignment="1">
      <alignment horizontal="center" vertical="center"/>
    </xf>
    <xf numFmtId="0" fontId="6" fillId="0" borderId="33" xfId="0" applyFont="1" applyBorder="1" applyAlignment="1">
      <alignment horizontal="center" vertical="center"/>
    </xf>
    <xf numFmtId="0" fontId="6" fillId="0" borderId="9" xfId="0" applyFont="1" applyBorder="1" applyAlignment="1">
      <alignment horizontal="center" vertical="center"/>
    </xf>
    <xf numFmtId="0" fontId="4"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4" fillId="0" borderId="2" xfId="0" applyFont="1" applyBorder="1" applyAlignment="1">
      <alignment horizontal="left" vertical="center"/>
    </xf>
    <xf numFmtId="0" fontId="3" fillId="0" borderId="10" xfId="0" applyFont="1" applyBorder="1" applyAlignment="1">
      <alignment horizontal="distributed" vertical="center"/>
    </xf>
    <xf numFmtId="178" fontId="3" fillId="0" borderId="8" xfId="1" applyNumberFormat="1" applyFont="1" applyBorder="1" applyAlignment="1">
      <alignment horizontal="right" vertical="center"/>
    </xf>
    <xf numFmtId="178" fontId="3" fillId="0" borderId="10" xfId="1" applyNumberFormat="1" applyFont="1" applyBorder="1" applyAlignment="1">
      <alignment horizontal="right" vertical="center"/>
    </xf>
    <xf numFmtId="178" fontId="3" fillId="0" borderId="35" xfId="1" applyNumberFormat="1" applyFont="1" applyBorder="1" applyAlignment="1">
      <alignment horizontal="right" vertical="center"/>
    </xf>
    <xf numFmtId="178" fontId="3" fillId="0" borderId="8" xfId="0" applyNumberFormat="1" applyFont="1" applyBorder="1" applyAlignment="1">
      <alignment horizontal="right" vertical="center"/>
    </xf>
    <xf numFmtId="178" fontId="3" fillId="0" borderId="10" xfId="0" applyNumberFormat="1" applyFont="1" applyBorder="1" applyAlignment="1">
      <alignment horizontal="right" vertical="center"/>
    </xf>
    <xf numFmtId="178" fontId="3" fillId="0" borderId="35" xfId="0" applyNumberFormat="1" applyFont="1" applyBorder="1" applyAlignment="1">
      <alignment horizontal="right" vertical="center"/>
    </xf>
    <xf numFmtId="0" fontId="11" fillId="0" borderId="10" xfId="0" applyFont="1" applyBorder="1" applyAlignment="1">
      <alignment horizontal="distributed" vertical="center"/>
    </xf>
    <xf numFmtId="178" fontId="12" fillId="0" borderId="8" xfId="1" applyNumberFormat="1" applyFont="1" applyBorder="1" applyAlignment="1">
      <alignment horizontal="right" vertical="center"/>
    </xf>
    <xf numFmtId="178" fontId="12" fillId="0" borderId="10" xfId="1" applyNumberFormat="1" applyFont="1" applyBorder="1" applyAlignment="1">
      <alignment horizontal="right" vertical="center"/>
    </xf>
    <xf numFmtId="178" fontId="12" fillId="0" borderId="35" xfId="1" applyNumberFormat="1" applyFont="1" applyBorder="1" applyAlignment="1">
      <alignment horizontal="right" vertical="center"/>
    </xf>
    <xf numFmtId="0" fontId="12" fillId="0" borderId="10" xfId="0" applyFont="1" applyBorder="1" applyAlignment="1">
      <alignment horizontal="distributed" vertical="center"/>
    </xf>
    <xf numFmtId="0" fontId="14" fillId="0" borderId="0" xfId="0" applyFont="1" applyAlignment="1">
      <alignment horizontal="left" vertical="center"/>
    </xf>
    <xf numFmtId="49" fontId="3" fillId="0" borderId="0" xfId="0" applyNumberFormat="1" applyFont="1" applyAlignment="1">
      <alignment horizontal="center" vertical="center"/>
    </xf>
    <xf numFmtId="178" fontId="3" fillId="0" borderId="15"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36" xfId="0" applyNumberFormat="1" applyFont="1" applyBorder="1" applyAlignment="1">
      <alignment horizontal="right" vertical="center"/>
    </xf>
    <xf numFmtId="178" fontId="3" fillId="0" borderId="15" xfId="1" applyNumberFormat="1" applyFont="1" applyBorder="1" applyAlignment="1">
      <alignment horizontal="right" vertical="center"/>
    </xf>
    <xf numFmtId="178" fontId="3" fillId="0" borderId="17" xfId="1" applyNumberFormat="1" applyFont="1" applyBorder="1" applyAlignment="1">
      <alignment horizontal="right" vertical="center"/>
    </xf>
    <xf numFmtId="178" fontId="3" fillId="0" borderId="36" xfId="1" applyNumberFormat="1" applyFont="1" applyBorder="1" applyAlignment="1">
      <alignment horizontal="right" vertical="center"/>
    </xf>
    <xf numFmtId="0" fontId="12" fillId="0" borderId="17" xfId="0" applyFont="1" applyBorder="1" applyAlignment="1">
      <alignment horizontal="distributed" vertical="center"/>
    </xf>
    <xf numFmtId="178" fontId="12" fillId="0" borderId="15" xfId="1" applyNumberFormat="1" applyFont="1" applyBorder="1" applyAlignment="1">
      <alignment horizontal="right" vertical="center"/>
    </xf>
    <xf numFmtId="178" fontId="12" fillId="0" borderId="17" xfId="1" applyNumberFormat="1" applyFont="1" applyBorder="1" applyAlignment="1">
      <alignment horizontal="right" vertical="center"/>
    </xf>
    <xf numFmtId="178" fontId="12" fillId="0" borderId="36" xfId="1" applyNumberFormat="1" applyFont="1" applyBorder="1" applyAlignment="1">
      <alignment horizontal="right" vertical="center"/>
    </xf>
    <xf numFmtId="0" fontId="5" fillId="0" borderId="10" xfId="0" applyFont="1" applyBorder="1" applyAlignment="1">
      <alignment horizontal="distributed" vertical="center"/>
    </xf>
    <xf numFmtId="178" fontId="12" fillId="0" borderId="37" xfId="1" applyNumberFormat="1" applyFont="1" applyBorder="1" applyAlignment="1">
      <alignment horizontal="right" vertical="center"/>
    </xf>
    <xf numFmtId="178" fontId="12" fillId="0" borderId="33" xfId="1" applyNumberFormat="1" applyFont="1" applyBorder="1" applyAlignment="1">
      <alignment horizontal="right" vertical="center"/>
    </xf>
    <xf numFmtId="178" fontId="12" fillId="0" borderId="34" xfId="1" applyNumberFormat="1" applyFont="1" applyBorder="1" applyAlignment="1">
      <alignment horizontal="right" vertical="center"/>
    </xf>
    <xf numFmtId="0" fontId="12" fillId="0" borderId="5" xfId="0" applyFont="1" applyBorder="1" applyAlignment="1">
      <alignment horizontal="distributed"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right" vertical="center"/>
    </xf>
    <xf numFmtId="0" fontId="3" fillId="0" borderId="30" xfId="0" applyFont="1" applyBorder="1" applyAlignment="1">
      <alignment horizontal="center" vertical="center"/>
    </xf>
    <xf numFmtId="0" fontId="3" fillId="0" borderId="26" xfId="0" applyFont="1" applyBorder="1" applyAlignment="1">
      <alignment horizontal="left" vertical="center"/>
    </xf>
    <xf numFmtId="0" fontId="3" fillId="0" borderId="30" xfId="0" applyFont="1" applyBorder="1" applyAlignment="1">
      <alignment horizontal="left" vertical="center"/>
    </xf>
    <xf numFmtId="0" fontId="3" fillId="0" borderId="27" xfId="0" applyFont="1" applyBorder="1" applyAlignment="1">
      <alignment horizontal="left" vertical="center"/>
    </xf>
    <xf numFmtId="178" fontId="12" fillId="0" borderId="15" xfId="0" applyNumberFormat="1" applyFont="1" applyBorder="1" applyAlignment="1">
      <alignment horizontal="right" vertical="center"/>
    </xf>
    <xf numFmtId="178" fontId="12" fillId="0" borderId="17" xfId="0" applyNumberFormat="1" applyFont="1" applyBorder="1" applyAlignment="1">
      <alignment horizontal="right" vertical="center"/>
    </xf>
    <xf numFmtId="178" fontId="12" fillId="0" borderId="36" xfId="0" applyNumberFormat="1" applyFont="1" applyBorder="1" applyAlignment="1">
      <alignment horizontal="right" vertical="center"/>
    </xf>
    <xf numFmtId="178" fontId="12" fillId="0" borderId="8" xfId="0" applyNumberFormat="1" applyFont="1" applyBorder="1" applyAlignment="1">
      <alignment horizontal="right" vertical="center"/>
    </xf>
    <xf numFmtId="178" fontId="12" fillId="0" borderId="10" xfId="0" applyNumberFormat="1" applyFont="1" applyBorder="1" applyAlignment="1">
      <alignment horizontal="right" vertical="center"/>
    </xf>
    <xf numFmtId="178" fontId="12" fillId="0" borderId="35" xfId="0" applyNumberFormat="1" applyFont="1" applyBorder="1" applyAlignment="1">
      <alignment horizontal="right" vertical="center"/>
    </xf>
    <xf numFmtId="0" fontId="3" fillId="0" borderId="17" xfId="0" applyFont="1" applyBorder="1" applyAlignment="1">
      <alignment horizontal="distributed" vertical="center"/>
    </xf>
    <xf numFmtId="38" fontId="3" fillId="0" borderId="15" xfId="1" applyFont="1" applyBorder="1" applyAlignment="1">
      <alignment vertical="center"/>
    </xf>
    <xf numFmtId="38" fontId="3" fillId="0" borderId="17" xfId="1" applyFont="1" applyBorder="1" applyAlignment="1">
      <alignment vertical="center"/>
    </xf>
    <xf numFmtId="38" fontId="3" fillId="0" borderId="36" xfId="1" applyFont="1" applyBorder="1" applyAlignment="1">
      <alignment vertical="center"/>
    </xf>
    <xf numFmtId="38" fontId="3" fillId="0" borderId="15" xfId="1" applyFont="1" applyBorder="1" applyAlignment="1">
      <alignment horizontal="right" vertical="center"/>
    </xf>
    <xf numFmtId="38" fontId="3" fillId="0" borderId="17" xfId="1" applyFont="1" applyBorder="1" applyAlignment="1">
      <alignment horizontal="right" vertical="center"/>
    </xf>
    <xf numFmtId="38" fontId="3" fillId="0" borderId="36" xfId="1" applyFont="1" applyBorder="1" applyAlignment="1">
      <alignment horizontal="right" vertical="center"/>
    </xf>
    <xf numFmtId="38" fontId="3" fillId="0" borderId="8" xfId="1" applyFont="1" applyBorder="1" applyAlignment="1">
      <alignment vertical="center"/>
    </xf>
    <xf numFmtId="38" fontId="3" fillId="0" borderId="10" xfId="1" applyFont="1" applyBorder="1" applyAlignment="1">
      <alignment vertical="center"/>
    </xf>
    <xf numFmtId="38" fontId="3" fillId="0" borderId="35" xfId="1" applyFont="1" applyBorder="1" applyAlignment="1">
      <alignment vertical="center"/>
    </xf>
    <xf numFmtId="38" fontId="3" fillId="0" borderId="8" xfId="1" applyFont="1" applyBorder="1" applyAlignment="1">
      <alignment horizontal="right" vertical="center"/>
    </xf>
    <xf numFmtId="38" fontId="3" fillId="0" borderId="10" xfId="1" applyFont="1" applyBorder="1" applyAlignment="1">
      <alignment horizontal="right" vertical="center"/>
    </xf>
    <xf numFmtId="38" fontId="3" fillId="0" borderId="35" xfId="1" applyFont="1" applyBorder="1" applyAlignment="1">
      <alignment horizontal="right" vertical="center"/>
    </xf>
    <xf numFmtId="38" fontId="12" fillId="0" borderId="8" xfId="1" applyFont="1" applyBorder="1" applyAlignment="1">
      <alignment vertical="center"/>
    </xf>
    <xf numFmtId="38" fontId="12" fillId="0" borderId="10" xfId="1" applyFont="1" applyBorder="1" applyAlignment="1">
      <alignment vertical="center"/>
    </xf>
    <xf numFmtId="38" fontId="12" fillId="0" borderId="35" xfId="1" applyFont="1" applyBorder="1" applyAlignment="1">
      <alignment vertical="center"/>
    </xf>
    <xf numFmtId="38" fontId="12" fillId="0" borderId="8" xfId="1" applyFont="1" applyBorder="1" applyAlignment="1">
      <alignment horizontal="right" vertical="center"/>
    </xf>
    <xf numFmtId="38" fontId="12" fillId="0" borderId="10" xfId="1" applyFont="1" applyBorder="1" applyAlignment="1">
      <alignment horizontal="right" vertical="center"/>
    </xf>
    <xf numFmtId="38" fontId="12" fillId="0" borderId="35" xfId="1" applyFont="1" applyBorder="1" applyAlignment="1">
      <alignment horizontal="right" vertical="center"/>
    </xf>
    <xf numFmtId="178" fontId="8" fillId="0" borderId="78" xfId="1" applyNumberFormat="1" applyFont="1" applyBorder="1" applyAlignment="1">
      <alignment horizontal="right" vertical="center"/>
    </xf>
    <xf numFmtId="178" fontId="8" fillId="0" borderId="79" xfId="1" applyNumberFormat="1" applyFont="1" applyBorder="1" applyAlignment="1">
      <alignment horizontal="right" vertical="center"/>
    </xf>
    <xf numFmtId="178" fontId="8" fillId="0" borderId="80" xfId="1" applyNumberFormat="1" applyFont="1" applyBorder="1" applyAlignment="1">
      <alignment horizontal="right" vertical="center"/>
    </xf>
    <xf numFmtId="0" fontId="3" fillId="0" borderId="10" xfId="0" applyFont="1" applyBorder="1" applyAlignment="1">
      <alignment horizontal="left" vertical="center"/>
    </xf>
    <xf numFmtId="0" fontId="3" fillId="0" borderId="10" xfId="0" applyFont="1" applyBorder="1" applyAlignment="1">
      <alignment horizontal="distributed" vertical="distributed"/>
    </xf>
    <xf numFmtId="38" fontId="12" fillId="0" borderId="37" xfId="1" applyFont="1" applyBorder="1" applyAlignment="1">
      <alignment vertical="center"/>
    </xf>
    <xf numFmtId="38" fontId="12" fillId="0" borderId="33" xfId="1" applyFont="1" applyBorder="1" applyAlignment="1">
      <alignment vertical="center"/>
    </xf>
    <xf numFmtId="38" fontId="12" fillId="0" borderId="34" xfId="1" applyFont="1" applyBorder="1" applyAlignment="1">
      <alignment vertical="center"/>
    </xf>
    <xf numFmtId="38" fontId="12" fillId="0" borderId="37" xfId="1" applyFont="1" applyBorder="1" applyAlignment="1">
      <alignment horizontal="right" vertical="center"/>
    </xf>
    <xf numFmtId="38" fontId="12" fillId="0" borderId="33" xfId="1" applyFont="1" applyBorder="1" applyAlignment="1">
      <alignment horizontal="right" vertical="center"/>
    </xf>
    <xf numFmtId="38" fontId="12" fillId="0" borderId="34" xfId="1" applyFont="1" applyBorder="1" applyAlignment="1">
      <alignment horizontal="right" vertical="center"/>
    </xf>
    <xf numFmtId="178" fontId="12" fillId="0" borderId="37" xfId="0" applyNumberFormat="1" applyFont="1" applyBorder="1" applyAlignment="1">
      <alignment horizontal="right" vertical="center"/>
    </xf>
    <xf numFmtId="178" fontId="12" fillId="0" borderId="33" xfId="0" applyNumberFormat="1" applyFont="1" applyBorder="1" applyAlignment="1">
      <alignment horizontal="right" vertical="center"/>
    </xf>
    <xf numFmtId="178" fontId="12" fillId="0" borderId="34" xfId="0" applyNumberFormat="1" applyFont="1" applyBorder="1" applyAlignment="1">
      <alignment horizontal="right" vertical="center"/>
    </xf>
    <xf numFmtId="0" fontId="12" fillId="0" borderId="33" xfId="0" applyFont="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2" xfId="0" applyFont="1" applyBorder="1" applyAlignment="1">
      <alignment horizontal="center" vertical="center"/>
    </xf>
    <xf numFmtId="3" fontId="3" fillId="0" borderId="32"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2" xfId="0" applyNumberFormat="1" applyFont="1" applyBorder="1" applyAlignment="1">
      <alignment horizontal="center" vertical="center"/>
    </xf>
    <xf numFmtId="38" fontId="3" fillId="0" borderId="9" xfId="1" applyFont="1" applyBorder="1" applyAlignment="1">
      <alignment horizontal="right" vertical="center"/>
    </xf>
    <xf numFmtId="3" fontId="3" fillId="0" borderId="24"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81" xfId="0" applyNumberFormat="1" applyFont="1" applyBorder="1" applyAlignment="1">
      <alignment horizontal="center" vertical="center"/>
    </xf>
    <xf numFmtId="3" fontId="3" fillId="0" borderId="4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3" fontId="3" fillId="0" borderId="8" xfId="0" applyNumberFormat="1" applyFont="1" applyBorder="1" applyAlignment="1">
      <alignment vertical="center"/>
    </xf>
    <xf numFmtId="3" fontId="3" fillId="0" borderId="10" xfId="0" applyNumberFormat="1" applyFont="1" applyBorder="1" applyAlignment="1">
      <alignment vertical="center"/>
    </xf>
    <xf numFmtId="3" fontId="3" fillId="0" borderId="12" xfId="0" applyNumberFormat="1" applyFont="1" applyBorder="1" applyAlignment="1">
      <alignment vertical="center"/>
    </xf>
    <xf numFmtId="3" fontId="3" fillId="0" borderId="37" xfId="0" applyNumberFormat="1" applyFont="1" applyBorder="1" applyAlignment="1">
      <alignment vertical="center"/>
    </xf>
    <xf numFmtId="3" fontId="3" fillId="0" borderId="33" xfId="0" applyNumberFormat="1" applyFont="1" applyBorder="1" applyAlignment="1">
      <alignment vertical="center"/>
    </xf>
    <xf numFmtId="3" fontId="3" fillId="0" borderId="81" xfId="0" applyNumberFormat="1" applyFont="1" applyBorder="1" applyAlignment="1">
      <alignment vertical="center"/>
    </xf>
    <xf numFmtId="3" fontId="3" fillId="0" borderId="9" xfId="0" applyNumberFormat="1" applyFont="1" applyBorder="1" applyAlignment="1">
      <alignment vertical="center"/>
    </xf>
    <xf numFmtId="3" fontId="3" fillId="0" borderId="35" xfId="0" applyNumberFormat="1" applyFont="1" applyBorder="1" applyAlignment="1">
      <alignment vertical="center"/>
    </xf>
    <xf numFmtId="38" fontId="3" fillId="0" borderId="12" xfId="1" applyFont="1" applyBorder="1" applyAlignment="1">
      <alignment horizontal="right" vertical="center"/>
    </xf>
    <xf numFmtId="0" fontId="3" fillId="0" borderId="32" xfId="0" applyFont="1" applyBorder="1" applyAlignment="1">
      <alignment horizontal="center" vertical="center"/>
    </xf>
    <xf numFmtId="0" fontId="3" fillId="0" borderId="2" xfId="0" applyFont="1" applyBorder="1" applyAlignment="1">
      <alignment horizontal="left" vertical="center"/>
    </xf>
    <xf numFmtId="38" fontId="3" fillId="0" borderId="20" xfId="1" applyFont="1" applyBorder="1" applyAlignment="1">
      <alignment horizontal="right"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38" fontId="3" fillId="0" borderId="37" xfId="1" applyFont="1" applyBorder="1" applyAlignment="1">
      <alignment horizontal="right" vertical="center"/>
    </xf>
    <xf numFmtId="38" fontId="3" fillId="0" borderId="33" xfId="1" applyFont="1" applyBorder="1" applyAlignment="1">
      <alignment horizontal="right" vertical="center"/>
    </xf>
    <xf numFmtId="38" fontId="3" fillId="0" borderId="32" xfId="1" applyFont="1" applyBorder="1" applyAlignment="1">
      <alignment horizontal="right" vertical="center"/>
    </xf>
    <xf numFmtId="38" fontId="3" fillId="0" borderId="81" xfId="1" applyFont="1" applyBorder="1" applyAlignment="1">
      <alignment horizontal="right" vertical="center"/>
    </xf>
    <xf numFmtId="0" fontId="3" fillId="0" borderId="82"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8" xfId="1" applyNumberFormat="1" applyFont="1" applyBorder="1" applyAlignment="1">
      <alignment horizontal="right" vertical="center"/>
    </xf>
    <xf numFmtId="0" fontId="3" fillId="0" borderId="10" xfId="1" applyNumberFormat="1" applyFont="1" applyBorder="1" applyAlignment="1">
      <alignment horizontal="right" vertical="center"/>
    </xf>
    <xf numFmtId="0" fontId="3" fillId="0" borderId="12" xfId="1" applyNumberFormat="1" applyFont="1" applyBorder="1" applyAlignment="1">
      <alignment horizontal="right" vertical="center"/>
    </xf>
    <xf numFmtId="38" fontId="3" fillId="0" borderId="45" xfId="1" applyFont="1" applyBorder="1" applyAlignment="1">
      <alignment horizontal="right" vertical="center"/>
    </xf>
    <xf numFmtId="3" fontId="3" fillId="0" borderId="9" xfId="1" applyNumberFormat="1" applyFont="1" applyBorder="1" applyAlignment="1">
      <alignment horizontal="right" vertical="center"/>
    </xf>
    <xf numFmtId="3" fontId="3" fillId="0" borderId="10" xfId="1" applyNumberFormat="1" applyFont="1" applyBorder="1" applyAlignment="1">
      <alignment horizontal="right" vertical="center"/>
    </xf>
    <xf numFmtId="3" fontId="3" fillId="0" borderId="35" xfId="1" applyNumberFormat="1" applyFont="1" applyBorder="1" applyAlignment="1">
      <alignment horizontal="right" vertical="center"/>
    </xf>
    <xf numFmtId="3" fontId="3" fillId="0" borderId="17" xfId="1" applyNumberFormat="1" applyFont="1" applyBorder="1" applyAlignment="1">
      <alignment horizontal="right" vertical="center"/>
    </xf>
    <xf numFmtId="3" fontId="3" fillId="0" borderId="20" xfId="1" applyNumberFormat="1" applyFont="1" applyBorder="1" applyAlignment="1">
      <alignment horizontal="right" vertical="center"/>
    </xf>
    <xf numFmtId="3" fontId="3" fillId="0" borderId="32" xfId="1" applyNumberFormat="1" applyFont="1" applyBorder="1" applyAlignment="1">
      <alignment horizontal="right" vertical="center"/>
    </xf>
    <xf numFmtId="3" fontId="3" fillId="0" borderId="36" xfId="1" applyNumberFormat="1" applyFont="1" applyBorder="1" applyAlignment="1">
      <alignment horizontal="right" vertical="center"/>
    </xf>
    <xf numFmtId="3" fontId="3" fillId="0" borderId="33" xfId="1" applyNumberFormat="1" applyFont="1" applyBorder="1" applyAlignment="1">
      <alignment horizontal="right" vertical="center"/>
    </xf>
    <xf numFmtId="3" fontId="3" fillId="0" borderId="81" xfId="1" applyNumberFormat="1" applyFont="1" applyBorder="1" applyAlignment="1">
      <alignment horizontal="right" vertical="center"/>
    </xf>
    <xf numFmtId="3" fontId="3" fillId="0" borderId="45" xfId="1" applyNumberFormat="1" applyFont="1" applyBorder="1" applyAlignment="1">
      <alignment horizontal="right" vertical="center"/>
    </xf>
    <xf numFmtId="3" fontId="3" fillId="0" borderId="34" xfId="1" applyNumberFormat="1" applyFont="1" applyBorder="1" applyAlignment="1">
      <alignment horizontal="right" vertical="center"/>
    </xf>
    <xf numFmtId="0" fontId="3" fillId="0" borderId="83" xfId="0" applyFont="1" applyBorder="1" applyAlignment="1">
      <alignment horizontal="center" vertical="center"/>
    </xf>
    <xf numFmtId="3" fontId="3" fillId="0" borderId="12" xfId="1" applyNumberFormat="1" applyFont="1" applyBorder="1" applyAlignment="1">
      <alignment horizontal="right" vertical="center"/>
    </xf>
    <xf numFmtId="3" fontId="0" fillId="0" borderId="33" xfId="0" applyNumberFormat="1" applyBorder="1" applyAlignment="1">
      <alignment horizontal="right" vertical="center"/>
    </xf>
    <xf numFmtId="3" fontId="0" fillId="0" borderId="83" xfId="0" applyNumberFormat="1" applyBorder="1" applyAlignment="1">
      <alignment horizontal="right" vertical="center"/>
    </xf>
    <xf numFmtId="3" fontId="0" fillId="0" borderId="10" xfId="0" applyNumberFormat="1" applyBorder="1" applyAlignment="1">
      <alignment horizontal="right" vertical="center"/>
    </xf>
    <xf numFmtId="3" fontId="0" fillId="0" borderId="87" xfId="0" applyNumberFormat="1" applyBorder="1" applyAlignment="1">
      <alignment horizontal="righ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38" fontId="3" fillId="0" borderId="34" xfId="1"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3" fillId="0" borderId="61"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5" fillId="0" borderId="32"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xf>
    <xf numFmtId="3" fontId="3" fillId="0" borderId="45" xfId="1" applyNumberFormat="1" applyFont="1" applyBorder="1" applyAlignment="1">
      <alignment vertical="center"/>
    </xf>
    <xf numFmtId="3" fontId="3" fillId="0" borderId="33" xfId="1" applyNumberFormat="1" applyFont="1" applyBorder="1" applyAlignment="1">
      <alignment vertical="center"/>
    </xf>
    <xf numFmtId="3" fontId="3" fillId="0" borderId="34" xfId="1" applyNumberFormat="1" applyFont="1" applyBorder="1" applyAlignment="1">
      <alignment vertical="center"/>
    </xf>
    <xf numFmtId="3" fontId="3" fillId="0" borderId="32" xfId="2" applyNumberFormat="1" applyFont="1" applyBorder="1" applyAlignment="1">
      <alignment vertical="center"/>
    </xf>
    <xf numFmtId="3" fontId="3" fillId="0" borderId="17" xfId="2" applyNumberFormat="1" applyFont="1" applyBorder="1" applyAlignment="1">
      <alignment vertical="center"/>
    </xf>
    <xf numFmtId="3" fontId="3" fillId="0" borderId="15" xfId="2" applyNumberFormat="1" applyFont="1" applyBorder="1" applyAlignment="1">
      <alignment vertical="center"/>
    </xf>
    <xf numFmtId="3" fontId="3" fillId="0" borderId="20" xfId="2" applyNumberFormat="1" applyFont="1" applyBorder="1" applyAlignment="1">
      <alignment vertical="center"/>
    </xf>
    <xf numFmtId="178" fontId="3" fillId="0" borderId="45" xfId="0" applyNumberFormat="1" applyFont="1" applyBorder="1" applyAlignment="1">
      <alignment vertical="center"/>
    </xf>
    <xf numFmtId="178" fontId="0" fillId="0" borderId="33" xfId="0" applyNumberFormat="1" applyBorder="1" applyAlignment="1">
      <alignment vertical="center"/>
    </xf>
    <xf numFmtId="3" fontId="3" fillId="0" borderId="9" xfId="1" applyNumberFormat="1" applyFont="1" applyBorder="1" applyAlignment="1">
      <alignment vertical="center"/>
    </xf>
    <xf numFmtId="3" fontId="3" fillId="0" borderId="10" xfId="1" applyNumberFormat="1" applyFont="1" applyBorder="1" applyAlignment="1">
      <alignment vertical="center"/>
    </xf>
    <xf numFmtId="3" fontId="3" fillId="0" borderId="12" xfId="1" applyNumberFormat="1" applyFont="1" applyBorder="1" applyAlignment="1">
      <alignment vertical="center"/>
    </xf>
    <xf numFmtId="3" fontId="3" fillId="0" borderId="8" xfId="1" applyNumberFormat="1" applyFont="1" applyBorder="1" applyAlignment="1">
      <alignment vertical="center"/>
    </xf>
    <xf numFmtId="3" fontId="0" fillId="0" borderId="17" xfId="0" applyNumberFormat="1" applyBorder="1" applyAlignment="1">
      <alignment horizontal="right" vertical="center"/>
    </xf>
    <xf numFmtId="3" fontId="0" fillId="0" borderId="82" xfId="0" applyNumberFormat="1" applyBorder="1" applyAlignment="1">
      <alignment horizontal="right" vertical="center"/>
    </xf>
    <xf numFmtId="3" fontId="3" fillId="0" borderId="45" xfId="0" applyNumberFormat="1" applyFont="1" applyBorder="1" applyAlignment="1">
      <alignment vertical="center"/>
    </xf>
    <xf numFmtId="3" fontId="3" fillId="0" borderId="34" xfId="0" applyNumberFormat="1" applyFont="1" applyBorder="1" applyAlignment="1">
      <alignment vertical="center"/>
    </xf>
    <xf numFmtId="3" fontId="3" fillId="0" borderId="28" xfId="1" applyNumberFormat="1" applyFont="1" applyBorder="1" applyAlignment="1">
      <alignment vertical="center"/>
    </xf>
    <xf numFmtId="3" fontId="3" fillId="0" borderId="23" xfId="1" applyNumberFormat="1" applyFont="1" applyBorder="1" applyAlignment="1">
      <alignment vertical="center"/>
    </xf>
    <xf numFmtId="3" fontId="3" fillId="0" borderId="46" xfId="1" applyNumberFormat="1" applyFont="1" applyBorder="1" applyAlignment="1">
      <alignment vertical="center"/>
    </xf>
    <xf numFmtId="3" fontId="3" fillId="0" borderId="35" xfId="1" applyNumberFormat="1" applyFont="1" applyBorder="1" applyAlignment="1">
      <alignment vertical="center"/>
    </xf>
    <xf numFmtId="3" fontId="3" fillId="0" borderId="36" xfId="2" applyNumberFormat="1" applyFont="1" applyBorder="1" applyAlignment="1">
      <alignment vertical="center"/>
    </xf>
    <xf numFmtId="3" fontId="3" fillId="0" borderId="61" xfId="1" applyNumberFormat="1" applyFont="1" applyBorder="1" applyAlignment="1">
      <alignment vertical="center"/>
    </xf>
    <xf numFmtId="3" fontId="3" fillId="0" borderId="5" xfId="1" applyNumberFormat="1" applyFont="1" applyBorder="1" applyAlignment="1">
      <alignment vertical="center"/>
    </xf>
    <xf numFmtId="3" fontId="3" fillId="0" borderId="47" xfId="1" applyNumberFormat="1" applyFont="1" applyBorder="1" applyAlignment="1">
      <alignment vertical="center"/>
    </xf>
    <xf numFmtId="3" fontId="3" fillId="0" borderId="61" xfId="0" applyNumberFormat="1" applyFont="1" applyBorder="1" applyAlignment="1">
      <alignment horizontal="center" vertical="center"/>
    </xf>
    <xf numFmtId="3" fontId="3" fillId="0" borderId="32" xfId="1" applyNumberFormat="1" applyFont="1" applyBorder="1" applyAlignment="1">
      <alignment vertical="center"/>
    </xf>
    <xf numFmtId="3" fontId="3" fillId="0" borderId="17" xfId="1" applyNumberFormat="1" applyFont="1" applyBorder="1" applyAlignment="1">
      <alignment vertical="center"/>
    </xf>
    <xf numFmtId="3" fontId="3" fillId="0" borderId="36" xfId="1" applyNumberFormat="1" applyFont="1" applyBorder="1" applyAlignment="1">
      <alignment vertical="center"/>
    </xf>
    <xf numFmtId="3" fontId="0" fillId="0" borderId="33" xfId="0" applyNumberFormat="1" applyBorder="1" applyAlignment="1">
      <alignment vertical="center"/>
    </xf>
    <xf numFmtId="3" fontId="3" fillId="0" borderId="22" xfId="1" applyNumberFormat="1" applyFont="1" applyBorder="1" applyAlignment="1">
      <alignment vertical="center"/>
    </xf>
    <xf numFmtId="0" fontId="7" fillId="0" borderId="0" xfId="0" applyFont="1" applyAlignment="1">
      <alignment horizontal="center" vertical="center"/>
    </xf>
    <xf numFmtId="0" fontId="0" fillId="0" borderId="33" xfId="0" applyBorder="1">
      <alignment vertical="center"/>
    </xf>
    <xf numFmtId="0" fontId="0" fillId="0" borderId="34" xfId="0" applyBorder="1">
      <alignment vertical="center"/>
    </xf>
    <xf numFmtId="0" fontId="3" fillId="0" borderId="2" xfId="0" applyFont="1" applyBorder="1" applyAlignment="1">
      <alignment horizontal="right" vertical="center"/>
    </xf>
    <xf numFmtId="3" fontId="3" fillId="0" borderId="90" xfId="2" applyNumberFormat="1" applyFont="1" applyBorder="1" applyAlignment="1">
      <alignment vertical="center"/>
    </xf>
    <xf numFmtId="178" fontId="3" fillId="0" borderId="9" xfId="0" applyNumberFormat="1" applyFont="1" applyBorder="1" applyAlignment="1">
      <alignment vertical="center"/>
    </xf>
    <xf numFmtId="178" fontId="3" fillId="0" borderId="10" xfId="0" applyNumberFormat="1" applyFont="1" applyBorder="1" applyAlignment="1">
      <alignment vertical="center"/>
    </xf>
    <xf numFmtId="3" fontId="3" fillId="0" borderId="20" xfId="1" applyNumberFormat="1" applyFont="1" applyBorder="1" applyAlignment="1">
      <alignment vertical="center"/>
    </xf>
    <xf numFmtId="178" fontId="3" fillId="0" borderId="32" xfId="2" applyNumberFormat="1" applyFont="1" applyBorder="1" applyAlignment="1">
      <alignment vertical="center"/>
    </xf>
    <xf numFmtId="178" fontId="3" fillId="0" borderId="17" xfId="2" applyNumberFormat="1" applyFont="1" applyBorder="1" applyAlignment="1">
      <alignment vertical="center"/>
    </xf>
    <xf numFmtId="3" fontId="3" fillId="0" borderId="86" xfId="0" applyNumberFormat="1" applyFont="1" applyBorder="1" applyAlignment="1">
      <alignment vertical="center"/>
    </xf>
    <xf numFmtId="3" fontId="3" fillId="0" borderId="91" xfId="0" applyNumberFormat="1" applyFont="1" applyBorder="1" applyAlignment="1">
      <alignment vertical="center"/>
    </xf>
    <xf numFmtId="3" fontId="3" fillId="0" borderId="15" xfId="1" applyNumberFormat="1" applyFont="1" applyBorder="1" applyAlignment="1">
      <alignment vertical="center"/>
    </xf>
    <xf numFmtId="3" fontId="3" fillId="0" borderId="28"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88" xfId="0" applyFont="1" applyBorder="1" applyAlignment="1">
      <alignment horizontal="center" vertical="center"/>
    </xf>
    <xf numFmtId="0" fontId="3" fillId="0" borderId="76" xfId="0" applyFont="1" applyBorder="1" applyAlignment="1">
      <alignment horizontal="center" vertical="center"/>
    </xf>
    <xf numFmtId="0" fontId="3" fillId="0" borderId="1" xfId="0" applyFont="1" applyBorder="1" applyAlignment="1">
      <alignment horizontal="center" vertical="center"/>
    </xf>
    <xf numFmtId="0" fontId="3" fillId="0" borderId="89" xfId="0" applyFont="1" applyBorder="1" applyAlignment="1">
      <alignment horizontal="left" vertical="center"/>
    </xf>
    <xf numFmtId="0" fontId="3" fillId="0" borderId="7" xfId="0" applyFont="1" applyBorder="1" applyAlignment="1">
      <alignment horizontal="left" vertical="center"/>
    </xf>
    <xf numFmtId="0" fontId="3" fillId="0" borderId="53" xfId="0" applyFont="1" applyBorder="1" applyAlignment="1">
      <alignment horizontal="left" vertical="center"/>
    </xf>
    <xf numFmtId="0" fontId="3" fillId="0" borderId="88" xfId="0" applyFont="1" applyBorder="1" applyAlignment="1">
      <alignment horizontal="left" vertical="center"/>
    </xf>
    <xf numFmtId="0" fontId="3" fillId="0" borderId="5" xfId="0" applyFont="1" applyBorder="1" applyAlignment="1">
      <alignment horizontal="left" vertical="center"/>
    </xf>
    <xf numFmtId="0" fontId="3" fillId="0" borderId="47" xfId="0" applyFont="1" applyBorder="1" applyAlignment="1">
      <alignment horizontal="left" vertical="center"/>
    </xf>
    <xf numFmtId="0" fontId="3" fillId="0" borderId="85" xfId="0" applyFont="1" applyBorder="1" applyAlignment="1">
      <alignment horizontal="left" vertical="center"/>
    </xf>
    <xf numFmtId="0" fontId="3" fillId="0" borderId="21" xfId="0" applyFont="1" applyBorder="1" applyAlignment="1">
      <alignment horizontal="left" vertical="center"/>
    </xf>
    <xf numFmtId="186" fontId="3" fillId="0" borderId="37" xfId="0" applyNumberFormat="1" applyFont="1" applyBorder="1" applyAlignment="1">
      <alignment horizontal="right" vertical="center"/>
    </xf>
    <xf numFmtId="186" fontId="3" fillId="0" borderId="33" xfId="0" applyNumberFormat="1" applyFont="1" applyBorder="1" applyAlignment="1">
      <alignment horizontal="right" vertical="center"/>
    </xf>
    <xf numFmtId="186" fontId="3" fillId="0" borderId="34" xfId="0" applyNumberFormat="1" applyFont="1" applyBorder="1" applyAlignment="1">
      <alignment horizontal="right" vertical="center"/>
    </xf>
    <xf numFmtId="186" fontId="3" fillId="0" borderId="8" xfId="0" applyNumberFormat="1" applyFont="1" applyBorder="1" applyAlignment="1">
      <alignment horizontal="right" vertical="center"/>
    </xf>
    <xf numFmtId="186" fontId="3" fillId="0" borderId="10" xfId="0" applyNumberFormat="1" applyFont="1" applyBorder="1" applyAlignment="1">
      <alignment horizontal="right" vertical="center"/>
    </xf>
    <xf numFmtId="186" fontId="3" fillId="0" borderId="35" xfId="0" applyNumberFormat="1" applyFont="1" applyBorder="1" applyAlignment="1">
      <alignment horizontal="right" vertical="center"/>
    </xf>
    <xf numFmtId="186" fontId="3" fillId="0" borderId="15" xfId="0" applyNumberFormat="1" applyFont="1" applyBorder="1" applyAlignment="1">
      <alignment horizontal="right" vertical="center"/>
    </xf>
    <xf numFmtId="186" fontId="3" fillId="0" borderId="17" xfId="0" applyNumberFormat="1" applyFont="1" applyBorder="1" applyAlignment="1">
      <alignment horizontal="right" vertical="center"/>
    </xf>
    <xf numFmtId="186" fontId="3" fillId="0" borderId="36" xfId="0" applyNumberFormat="1" applyFont="1" applyBorder="1" applyAlignment="1">
      <alignment horizontal="right" vertical="center"/>
    </xf>
    <xf numFmtId="0" fontId="3" fillId="0" borderId="0" xfId="0" applyFont="1" applyBorder="1" applyAlignment="1">
      <alignment horizontal="distributed" vertical="center"/>
    </xf>
    <xf numFmtId="0" fontId="3" fillId="0" borderId="61" xfId="0" applyFont="1" applyBorder="1" applyAlignment="1">
      <alignment horizontal="left" vertical="center"/>
    </xf>
    <xf numFmtId="0" fontId="3" fillId="0" borderId="9" xfId="0" applyFont="1" applyBorder="1" applyAlignment="1">
      <alignment horizontal="left" vertical="center"/>
    </xf>
    <xf numFmtId="186" fontId="3" fillId="0" borderId="26" xfId="0" applyNumberFormat="1" applyFont="1" applyBorder="1" applyAlignment="1">
      <alignment horizontal="right" vertical="center"/>
    </xf>
    <xf numFmtId="186" fontId="3" fillId="0" borderId="30" xfId="0" applyNumberFormat="1" applyFont="1" applyBorder="1" applyAlignment="1">
      <alignment horizontal="right" vertical="center"/>
    </xf>
    <xf numFmtId="186" fontId="3" fillId="0" borderId="27" xfId="0" applyNumberFormat="1" applyFont="1" applyBorder="1" applyAlignment="1">
      <alignment horizontal="right" vertical="center"/>
    </xf>
    <xf numFmtId="186" fontId="3" fillId="0" borderId="16" xfId="0" applyNumberFormat="1" applyFont="1" applyBorder="1" applyAlignment="1">
      <alignment horizontal="right" vertical="center"/>
    </xf>
    <xf numFmtId="186" fontId="3" fillId="0" borderId="7" xfId="0" applyNumberFormat="1" applyFont="1" applyBorder="1" applyAlignment="1">
      <alignment horizontal="right" vertical="center"/>
    </xf>
    <xf numFmtId="186" fontId="3" fillId="0" borderId="53" xfId="0" applyNumberFormat="1" applyFont="1" applyBorder="1" applyAlignment="1">
      <alignment horizontal="right" vertical="center"/>
    </xf>
    <xf numFmtId="49" fontId="7" fillId="0" borderId="0" xfId="0" applyNumberFormat="1" applyFont="1" applyAlignment="1">
      <alignment horizontal="center" vertical="center"/>
    </xf>
    <xf numFmtId="49" fontId="3" fillId="0" borderId="2" xfId="0" applyNumberFormat="1" applyFont="1" applyBorder="1" applyAlignment="1">
      <alignment horizontal="left" vertical="center"/>
    </xf>
    <xf numFmtId="0" fontId="3" fillId="0" borderId="23" xfId="0" applyFont="1" applyBorder="1" applyAlignment="1">
      <alignment horizontal="distributed" vertical="center"/>
    </xf>
    <xf numFmtId="0" fontId="0" fillId="0" borderId="0" xfId="0">
      <alignment vertical="center"/>
    </xf>
    <xf numFmtId="0" fontId="0" fillId="0" borderId="2" xfId="0" applyBorder="1">
      <alignment vertical="center"/>
    </xf>
    <xf numFmtId="0" fontId="3" fillId="0" borderId="45" xfId="0" applyFont="1" applyBorder="1" applyAlignment="1">
      <alignment horizontal="left" vertical="center"/>
    </xf>
    <xf numFmtId="0" fontId="3" fillId="0" borderId="33" xfId="0" applyFont="1" applyBorder="1" applyAlignment="1">
      <alignment horizontal="left"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53" xfId="0" applyFont="1" applyBorder="1" applyAlignment="1">
      <alignment horizontal="distributed" vertical="center"/>
    </xf>
    <xf numFmtId="185" fontId="3" fillId="0" borderId="6" xfId="0" applyNumberFormat="1" applyFont="1" applyBorder="1" applyAlignment="1">
      <alignment horizontal="right" vertical="center"/>
    </xf>
    <xf numFmtId="185" fontId="3" fillId="0" borderId="7" xfId="0" applyNumberFormat="1" applyFont="1" applyBorder="1" applyAlignment="1">
      <alignment horizontal="right" vertical="center"/>
    </xf>
    <xf numFmtId="185" fontId="3" fillId="0" borderId="61" xfId="0" applyNumberFormat="1" applyFont="1" applyBorder="1" applyAlignment="1">
      <alignment horizontal="right" vertical="center"/>
    </xf>
    <xf numFmtId="185" fontId="3" fillId="0" borderId="5" xfId="0" applyNumberFormat="1" applyFont="1" applyBorder="1" applyAlignment="1">
      <alignment horizontal="right" vertical="center"/>
    </xf>
    <xf numFmtId="185" fontId="3" fillId="0" borderId="9" xfId="0" applyNumberFormat="1" applyFont="1" applyBorder="1" applyAlignment="1">
      <alignment horizontal="right" vertical="center"/>
    </xf>
    <xf numFmtId="185" fontId="3" fillId="0" borderId="10" xfId="0" applyNumberFormat="1" applyFont="1" applyBorder="1" applyAlignment="1">
      <alignment horizontal="right"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185" fontId="3" fillId="0" borderId="18" xfId="0" applyNumberFormat="1" applyFont="1" applyBorder="1" applyAlignment="1">
      <alignment horizontal="right" vertical="center"/>
    </xf>
    <xf numFmtId="185" fontId="3" fillId="0" borderId="40" xfId="0" applyNumberFormat="1" applyFont="1" applyBorder="1" applyAlignment="1">
      <alignment horizontal="right" vertical="center"/>
    </xf>
    <xf numFmtId="185" fontId="3" fillId="0" borderId="12" xfId="0" applyNumberFormat="1" applyFont="1" applyBorder="1" applyAlignment="1">
      <alignment horizontal="right" vertical="center"/>
    </xf>
    <xf numFmtId="185" fontId="3" fillId="0" borderId="22" xfId="0" applyNumberFormat="1" applyFont="1" applyBorder="1" applyAlignment="1">
      <alignment horizontal="right" vertical="center"/>
    </xf>
    <xf numFmtId="185" fontId="3" fillId="0" borderId="23" xfId="0" applyNumberFormat="1" applyFont="1" applyBorder="1" applyAlignment="1">
      <alignment horizontal="righ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185" fontId="3" fillId="0" borderId="48"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3" fillId="0" borderId="14" xfId="0" applyFont="1" applyBorder="1" applyAlignment="1">
      <alignment horizontal="center" vertical="center"/>
    </xf>
    <xf numFmtId="185" fontId="3" fillId="0" borderId="14" xfId="0" applyNumberFormat="1" applyFont="1" applyBorder="1" applyAlignment="1">
      <alignment horizontal="right" vertical="center"/>
    </xf>
    <xf numFmtId="185" fontId="3" fillId="0" borderId="2" xfId="0" applyNumberFormat="1" applyFont="1" applyBorder="1" applyAlignment="1">
      <alignment horizontal="right" vertical="center"/>
    </xf>
    <xf numFmtId="185" fontId="3" fillId="0" borderId="32" xfId="0" applyNumberFormat="1" applyFont="1" applyBorder="1" applyAlignment="1">
      <alignment horizontal="right" vertical="center"/>
    </xf>
    <xf numFmtId="185" fontId="3" fillId="0" borderId="17" xfId="0" applyNumberFormat="1" applyFont="1" applyBorder="1" applyAlignment="1">
      <alignment horizontal="right" vertical="center"/>
    </xf>
    <xf numFmtId="185" fontId="3" fillId="0" borderId="11" xfId="0" applyNumberFormat="1" applyFont="1" applyBorder="1" applyAlignment="1">
      <alignment horizontal="right" vertical="center"/>
    </xf>
    <xf numFmtId="185" fontId="3" fillId="0" borderId="0" xfId="0" applyNumberFormat="1" applyFont="1" applyBorder="1" applyAlignment="1">
      <alignment horizontal="right" vertical="center"/>
    </xf>
    <xf numFmtId="185" fontId="3" fillId="0" borderId="31" xfId="0" applyNumberFormat="1" applyFont="1" applyBorder="1" applyAlignment="1">
      <alignment horizontal="right" vertical="center"/>
    </xf>
    <xf numFmtId="183" fontId="3" fillId="0" borderId="22" xfId="0" applyNumberFormat="1" applyFont="1" applyBorder="1" applyAlignment="1">
      <alignment horizontal="center" vertical="center"/>
    </xf>
    <xf numFmtId="183" fontId="3" fillId="0" borderId="23" xfId="0" applyNumberFormat="1" applyFont="1" applyBorder="1" applyAlignment="1">
      <alignment horizontal="center" vertical="center"/>
    </xf>
    <xf numFmtId="183" fontId="3" fillId="0" borderId="46" xfId="0" applyNumberFormat="1" applyFont="1" applyBorder="1" applyAlignment="1">
      <alignment horizontal="center" vertical="center"/>
    </xf>
    <xf numFmtId="183" fontId="3" fillId="0" borderId="61" xfId="0" applyNumberFormat="1" applyFont="1" applyBorder="1" applyAlignment="1">
      <alignment horizontal="center" vertical="center"/>
    </xf>
    <xf numFmtId="183" fontId="3" fillId="0" borderId="5" xfId="0" applyNumberFormat="1" applyFont="1" applyBorder="1" applyAlignment="1">
      <alignment horizontal="center" vertical="center"/>
    </xf>
    <xf numFmtId="183" fontId="3" fillId="0" borderId="4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46" xfId="0" applyFont="1" applyBorder="1" applyAlignment="1">
      <alignment horizontal="center" vertical="center"/>
    </xf>
    <xf numFmtId="185" fontId="3" fillId="0" borderId="46" xfId="0" applyNumberFormat="1" applyFont="1" applyBorder="1" applyAlignment="1">
      <alignment horizontal="right" vertical="center"/>
    </xf>
    <xf numFmtId="185" fontId="3" fillId="0" borderId="13" xfId="0" applyNumberFormat="1" applyFont="1" applyBorder="1" applyAlignment="1">
      <alignment horizontal="righ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79" xfId="0" applyFont="1" applyBorder="1" applyAlignment="1">
      <alignment horizontal="center" vertical="center"/>
    </xf>
    <xf numFmtId="0" fontId="3" fillId="0" borderId="98" xfId="0" applyFont="1" applyBorder="1" applyAlignment="1">
      <alignment horizontal="center" vertical="center"/>
    </xf>
    <xf numFmtId="185" fontId="3" fillId="0" borderId="25" xfId="0" applyNumberFormat="1" applyFont="1" applyBorder="1" applyAlignment="1">
      <alignment horizontal="right" vertical="center"/>
    </xf>
    <xf numFmtId="185" fontId="3" fillId="0" borderId="20" xfId="0" applyNumberFormat="1" applyFont="1" applyBorder="1" applyAlignment="1">
      <alignment horizontal="right" vertical="center"/>
    </xf>
    <xf numFmtId="49" fontId="3" fillId="0" borderId="2" xfId="0" applyNumberFormat="1" applyFont="1" applyBorder="1" applyAlignment="1">
      <alignment horizontal="center" vertical="center"/>
    </xf>
    <xf numFmtId="0" fontId="5" fillId="0" borderId="17" xfId="0" applyFont="1" applyBorder="1" applyAlignment="1">
      <alignment horizontal="distributed"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46" xfId="0" applyFont="1" applyBorder="1" applyAlignment="1">
      <alignment horizontal="center" vertical="center"/>
    </xf>
    <xf numFmtId="0" fontId="9" fillId="0" borderId="61" xfId="0" applyFont="1" applyBorder="1" applyAlignment="1">
      <alignment horizontal="center" vertical="center"/>
    </xf>
    <xf numFmtId="0" fontId="9" fillId="0" borderId="5" xfId="0" applyFont="1" applyBorder="1" applyAlignment="1">
      <alignment horizontal="center" vertical="center"/>
    </xf>
    <xf numFmtId="0" fontId="9" fillId="0" borderId="40" xfId="0" applyFont="1" applyBorder="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5" xfId="0" applyFont="1" applyBorder="1" applyAlignment="1">
      <alignment horizontal="distributed" vertical="center"/>
    </xf>
    <xf numFmtId="185" fontId="3" fillId="0" borderId="35" xfId="0" applyNumberFormat="1" applyFont="1" applyBorder="1" applyAlignment="1">
      <alignment horizontal="right" vertical="center"/>
    </xf>
    <xf numFmtId="185" fontId="3" fillId="0" borderId="53" xfId="0" applyNumberFormat="1" applyFont="1" applyBorder="1" applyAlignment="1">
      <alignment horizontal="right" vertical="center"/>
    </xf>
    <xf numFmtId="185" fontId="3" fillId="0" borderId="47" xfId="0" applyNumberFormat="1" applyFont="1" applyBorder="1" applyAlignment="1">
      <alignment horizontal="right" vertical="center"/>
    </xf>
    <xf numFmtId="185" fontId="3" fillId="0" borderId="29" xfId="0" applyNumberFormat="1" applyFont="1" applyBorder="1" applyAlignment="1">
      <alignment horizontal="right" vertical="center"/>
    </xf>
    <xf numFmtId="57" fontId="3" fillId="0" borderId="10" xfId="0" applyNumberFormat="1" applyFont="1" applyBorder="1" applyAlignment="1">
      <alignment horizontal="center" vertical="center"/>
    </xf>
    <xf numFmtId="0" fontId="5" fillId="0" borderId="9" xfId="0" applyFont="1" applyBorder="1" applyAlignment="1">
      <alignment horizontal="center" vertical="center"/>
    </xf>
    <xf numFmtId="57" fontId="3" fillId="0" borderId="28" xfId="0" applyNumberFormat="1" applyFont="1" applyBorder="1" applyAlignment="1">
      <alignment horizontal="center" vertical="center"/>
    </xf>
    <xf numFmtId="0" fontId="3" fillId="0" borderId="99" xfId="0" applyFont="1" applyBorder="1" applyAlignment="1">
      <alignment horizontal="center" vertical="distributed" textRotation="255"/>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3" fillId="0" borderId="11" xfId="0" applyFont="1" applyBorder="1" applyAlignment="1">
      <alignment horizontal="center" vertical="distributed" textRotation="255"/>
    </xf>
    <xf numFmtId="0" fontId="3" fillId="0" borderId="13" xfId="0" applyFont="1" applyBorder="1" applyAlignment="1">
      <alignment horizontal="center" vertical="distributed" textRotation="255"/>
    </xf>
    <xf numFmtId="184" fontId="3" fillId="0" borderId="6" xfId="1" applyNumberFormat="1" applyFont="1" applyBorder="1" applyAlignment="1">
      <alignment horizontal="center" vertical="center"/>
    </xf>
    <xf numFmtId="184" fontId="3" fillId="0" borderId="7" xfId="1" applyNumberFormat="1" applyFont="1" applyBorder="1" applyAlignment="1">
      <alignment horizontal="center" vertical="center"/>
    </xf>
    <xf numFmtId="184" fontId="3" fillId="0" borderId="18" xfId="1" applyNumberFormat="1" applyFont="1" applyBorder="1" applyAlignment="1">
      <alignment horizontal="center" vertical="center"/>
    </xf>
    <xf numFmtId="184" fontId="3" fillId="0" borderId="61" xfId="1" applyNumberFormat="1" applyFont="1" applyBorder="1" applyAlignment="1">
      <alignment horizontal="center" vertical="center"/>
    </xf>
    <xf numFmtId="184" fontId="3" fillId="0" borderId="5" xfId="1" applyNumberFormat="1" applyFont="1" applyBorder="1" applyAlignment="1">
      <alignment horizontal="center" vertical="center"/>
    </xf>
    <xf numFmtId="184" fontId="3" fillId="0" borderId="40" xfId="1"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57" fontId="3" fillId="0" borderId="8"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6" xfId="0" applyFont="1" applyBorder="1" applyAlignment="1">
      <alignment horizontal="center" vertical="center"/>
    </xf>
    <xf numFmtId="0" fontId="5" fillId="0" borderId="61" xfId="0" applyFont="1" applyBorder="1" applyAlignment="1">
      <alignment horizontal="center" vertical="center"/>
    </xf>
    <xf numFmtId="0" fontId="5" fillId="0" borderId="5" xfId="0" applyFont="1" applyBorder="1" applyAlignment="1">
      <alignment horizontal="center" vertical="center"/>
    </xf>
    <xf numFmtId="0" fontId="5" fillId="0" borderId="4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185" fontId="3" fillId="0" borderId="27" xfId="0" applyNumberFormat="1" applyFont="1" applyBorder="1" applyAlignment="1">
      <alignment horizontal="right" vertical="center"/>
    </xf>
    <xf numFmtId="185" fontId="3" fillId="0" borderId="1" xfId="0" applyNumberFormat="1" applyFont="1" applyBorder="1" applyAlignment="1">
      <alignment horizontal="right" vertical="center"/>
    </xf>
    <xf numFmtId="185" fontId="3" fillId="0" borderId="36" xfId="0" applyNumberFormat="1" applyFont="1" applyBorder="1" applyAlignment="1">
      <alignment horizontal="righ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25" xfId="0" applyNumberFormat="1" applyFont="1" applyBorder="1" applyAlignment="1">
      <alignment horizontal="center" vertical="center"/>
    </xf>
    <xf numFmtId="185" fontId="3" fillId="0" borderId="21" xfId="0" applyNumberFormat="1" applyFont="1" applyBorder="1" applyAlignment="1">
      <alignment horizontal="right" vertical="center"/>
    </xf>
    <xf numFmtId="57" fontId="3" fillId="0" borderId="23" xfId="0" applyNumberFormat="1" applyFont="1" applyBorder="1" applyAlignment="1">
      <alignment horizontal="center" vertical="center"/>
    </xf>
    <xf numFmtId="185" fontId="3" fillId="0" borderId="9" xfId="0" applyNumberFormat="1" applyFont="1" applyBorder="1" applyAlignment="1">
      <alignment vertical="center"/>
    </xf>
    <xf numFmtId="185" fontId="3" fillId="0" borderId="10" xfId="0" applyNumberFormat="1" applyFont="1" applyBorder="1" applyAlignment="1">
      <alignment vertical="center"/>
    </xf>
    <xf numFmtId="185" fontId="3" fillId="0" borderId="12" xfId="0" applyNumberFormat="1" applyFont="1" applyBorder="1" applyAlignment="1">
      <alignment vertical="center"/>
    </xf>
    <xf numFmtId="177" fontId="3" fillId="0" borderId="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185" fontId="3" fillId="0" borderId="32" xfId="0" applyNumberFormat="1" applyFont="1" applyBorder="1" applyAlignment="1">
      <alignment vertical="center"/>
    </xf>
    <xf numFmtId="185" fontId="3" fillId="0" borderId="17" xfId="0" applyNumberFormat="1" applyFont="1" applyBorder="1" applyAlignment="1">
      <alignment vertical="center"/>
    </xf>
    <xf numFmtId="185" fontId="3" fillId="0" borderId="20" xfId="0" applyNumberFormat="1" applyFont="1" applyBorder="1" applyAlignment="1">
      <alignment vertical="center"/>
    </xf>
    <xf numFmtId="185" fontId="3" fillId="0" borderId="6" xfId="0" applyNumberFormat="1" applyFont="1" applyBorder="1" applyAlignment="1">
      <alignment vertical="center"/>
    </xf>
    <xf numFmtId="185" fontId="3" fillId="0" borderId="7" xfId="0" applyNumberFormat="1" applyFont="1" applyBorder="1" applyAlignment="1">
      <alignment vertical="center"/>
    </xf>
    <xf numFmtId="185" fontId="3" fillId="0" borderId="18" xfId="0" applyNumberFormat="1" applyFont="1" applyBorder="1" applyAlignment="1">
      <alignment vertical="center"/>
    </xf>
    <xf numFmtId="185" fontId="3" fillId="0" borderId="61" xfId="0" applyNumberFormat="1" applyFont="1" applyBorder="1" applyAlignment="1">
      <alignment vertical="center"/>
    </xf>
    <xf numFmtId="185" fontId="3" fillId="0" borderId="5" xfId="0" applyNumberFormat="1" applyFont="1" applyBorder="1" applyAlignment="1">
      <alignment vertical="center"/>
    </xf>
    <xf numFmtId="185" fontId="3" fillId="0" borderId="40" xfId="0" applyNumberFormat="1" applyFont="1" applyBorder="1" applyAlignment="1">
      <alignment vertical="center"/>
    </xf>
    <xf numFmtId="185" fontId="3" fillId="0" borderId="44" xfId="0" applyNumberFormat="1" applyFont="1" applyBorder="1" applyAlignment="1">
      <alignment vertical="center"/>
    </xf>
    <xf numFmtId="0" fontId="0" fillId="0" borderId="44" xfId="0" applyBorder="1" applyAlignment="1">
      <alignment vertical="center"/>
    </xf>
    <xf numFmtId="185" fontId="3" fillId="0" borderId="45" xfId="0" applyNumberFormat="1" applyFont="1" applyBorder="1" applyAlignment="1">
      <alignment vertical="center"/>
    </xf>
    <xf numFmtId="185" fontId="3" fillId="0" borderId="33" xfId="0" applyNumberFormat="1" applyFont="1" applyBorder="1" applyAlignment="1">
      <alignment vertical="center"/>
    </xf>
    <xf numFmtId="185" fontId="3" fillId="0" borderId="81" xfId="0" applyNumberFormat="1" applyFont="1" applyBorder="1" applyAlignment="1">
      <alignment vertical="center"/>
    </xf>
    <xf numFmtId="182" fontId="3" fillId="0" borderId="8"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2" xfId="0" applyNumberFormat="1" applyFont="1" applyBorder="1" applyAlignment="1">
      <alignment horizontal="center" vertical="center"/>
    </xf>
    <xf numFmtId="188" fontId="3" fillId="0" borderId="16" xfId="0" applyNumberFormat="1" applyFont="1" applyBorder="1" applyAlignment="1">
      <alignment horizontal="center" vertical="center"/>
    </xf>
    <xf numFmtId="188" fontId="3" fillId="0" borderId="7" xfId="0" applyNumberFormat="1" applyFont="1" applyBorder="1" applyAlignment="1">
      <alignment horizontal="center" vertical="center"/>
    </xf>
    <xf numFmtId="188" fontId="3" fillId="0" borderId="18" xfId="0" applyNumberFormat="1" applyFont="1" applyBorder="1" applyAlignment="1">
      <alignment horizontal="center" vertical="center"/>
    </xf>
    <xf numFmtId="188" fontId="3" fillId="0" borderId="24" xfId="0" applyNumberFormat="1" applyFont="1" applyBorder="1" applyAlignment="1">
      <alignment horizontal="center" vertical="center"/>
    </xf>
    <xf numFmtId="188" fontId="3" fillId="0" borderId="5" xfId="0" applyNumberFormat="1" applyFont="1" applyBorder="1" applyAlignment="1">
      <alignment horizontal="center" vertical="center"/>
    </xf>
    <xf numFmtId="188" fontId="3" fillId="0" borderId="40"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18" xfId="0" applyNumberFormat="1" applyFont="1" applyBorder="1" applyAlignment="1">
      <alignment vertical="center"/>
    </xf>
    <xf numFmtId="177" fontId="3" fillId="0" borderId="61" xfId="0" applyNumberFormat="1" applyFont="1" applyBorder="1" applyAlignment="1">
      <alignment vertical="center"/>
    </xf>
    <xf numFmtId="177" fontId="3" fillId="0" borderId="5" xfId="0" applyNumberFormat="1" applyFont="1" applyBorder="1" applyAlignment="1">
      <alignment vertical="center"/>
    </xf>
    <xf numFmtId="177" fontId="3" fillId="0" borderId="40" xfId="0" applyNumberFormat="1" applyFont="1" applyBorder="1" applyAlignment="1">
      <alignment vertical="center"/>
    </xf>
    <xf numFmtId="185" fontId="3" fillId="0" borderId="45" xfId="0" applyNumberFormat="1" applyFont="1" applyBorder="1" applyAlignment="1">
      <alignment horizontal="right" vertical="center"/>
    </xf>
    <xf numFmtId="185" fontId="3" fillId="0" borderId="33" xfId="0" applyNumberFormat="1" applyFont="1" applyBorder="1" applyAlignment="1">
      <alignment horizontal="right" vertical="center"/>
    </xf>
    <xf numFmtId="185" fontId="3" fillId="0" borderId="81" xfId="0" applyNumberFormat="1" applyFont="1" applyBorder="1" applyAlignment="1">
      <alignment horizontal="right" vertical="center"/>
    </xf>
    <xf numFmtId="182" fontId="3" fillId="0" borderId="37" xfId="0" applyNumberFormat="1" applyFont="1" applyBorder="1" applyAlignment="1">
      <alignment horizontal="center" vertical="center"/>
    </xf>
    <xf numFmtId="182" fontId="3" fillId="0" borderId="33" xfId="0" applyNumberFormat="1" applyFont="1" applyBorder="1" applyAlignment="1">
      <alignment horizontal="center" vertical="center"/>
    </xf>
    <xf numFmtId="182" fontId="3" fillId="0" borderId="81" xfId="0" applyNumberFormat="1" applyFont="1" applyBorder="1" applyAlignment="1">
      <alignment horizontal="center" vertical="center"/>
    </xf>
    <xf numFmtId="185" fontId="3" fillId="0" borderId="34" xfId="0" applyNumberFormat="1" applyFont="1" applyBorder="1" applyAlignment="1">
      <alignment horizontal="right" vertical="center"/>
    </xf>
    <xf numFmtId="0" fontId="3" fillId="0" borderId="0" xfId="0" applyFont="1" applyAlignment="1">
      <alignment horizontal="center" vertical="center"/>
    </xf>
    <xf numFmtId="185" fontId="3" fillId="0" borderId="44" xfId="0" applyNumberFormat="1" applyFont="1" applyBorder="1" applyAlignment="1">
      <alignment horizontal="right" vertical="center"/>
    </xf>
    <xf numFmtId="0" fontId="0" fillId="0" borderId="44" xfId="0" applyBorder="1" applyAlignment="1">
      <alignment horizontal="right" vertical="center"/>
    </xf>
    <xf numFmtId="182" fontId="3" fillId="0" borderId="15" xfId="0" applyNumberFormat="1" applyFont="1" applyBorder="1" applyAlignment="1">
      <alignment horizontal="center" vertical="center"/>
    </xf>
    <xf numFmtId="182" fontId="3" fillId="0" borderId="17" xfId="0" applyNumberFormat="1" applyFont="1" applyBorder="1" applyAlignment="1">
      <alignment horizontal="center" vertical="center"/>
    </xf>
    <xf numFmtId="182" fontId="3" fillId="0" borderId="20" xfId="0" applyNumberFormat="1" applyFont="1" applyBorder="1" applyAlignment="1">
      <alignment horizontal="center"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182" fontId="3" fillId="0" borderId="16" xfId="0" applyNumberFormat="1" applyFont="1" applyBorder="1" applyAlignment="1">
      <alignment horizontal="center" vertical="center"/>
    </xf>
    <xf numFmtId="182" fontId="3" fillId="0" borderId="7"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24" xfId="0" applyNumberFormat="1" applyFont="1" applyBorder="1" applyAlignment="1">
      <alignment horizontal="center" vertical="center"/>
    </xf>
    <xf numFmtId="182" fontId="3" fillId="0" borderId="5" xfId="0" applyNumberFormat="1" applyFont="1" applyBorder="1" applyAlignment="1">
      <alignment horizontal="center" vertical="center"/>
    </xf>
    <xf numFmtId="182" fontId="3" fillId="0" borderId="40" xfId="0" applyNumberFormat="1"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distributed" vertical="center" shrinkToFit="1"/>
    </xf>
    <xf numFmtId="0" fontId="0" fillId="0" borderId="17" xfId="0" applyBorder="1" applyAlignment="1">
      <alignment vertical="center" shrinkToFit="1"/>
    </xf>
    <xf numFmtId="0" fontId="0" fillId="0" borderId="20" xfId="0" applyBorder="1" applyAlignment="1">
      <alignment vertical="center" shrinkToFit="1"/>
    </xf>
    <xf numFmtId="0" fontId="5" fillId="0" borderId="15" xfId="0" applyFont="1" applyBorder="1" applyAlignment="1">
      <alignment horizontal="distributed" vertical="center"/>
    </xf>
    <xf numFmtId="0" fontId="0" fillId="0" borderId="17" xfId="0" applyBorder="1" applyAlignment="1">
      <alignment vertical="center"/>
    </xf>
    <xf numFmtId="0" fontId="0" fillId="0" borderId="20" xfId="0"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left" vertical="center"/>
    </xf>
    <xf numFmtId="186" fontId="3" fillId="0" borderId="9" xfId="0" applyNumberFormat="1" applyFont="1" applyBorder="1" applyAlignment="1">
      <alignment horizontal="right" vertical="center"/>
    </xf>
    <xf numFmtId="186" fontId="3" fillId="0" borderId="12" xfId="0" applyNumberFormat="1" applyFont="1" applyBorder="1" applyAlignment="1">
      <alignment horizontal="right" vertical="center"/>
    </xf>
    <xf numFmtId="186" fontId="3" fillId="0" borderId="6" xfId="0" applyNumberFormat="1" applyFont="1" applyBorder="1" applyAlignment="1">
      <alignment horizontal="right" vertical="center"/>
    </xf>
    <xf numFmtId="186" fontId="3" fillId="0" borderId="61" xfId="0" applyNumberFormat="1" applyFont="1" applyBorder="1" applyAlignment="1">
      <alignment horizontal="right" vertical="center"/>
    </xf>
    <xf numFmtId="186" fontId="3" fillId="0" borderId="5" xfId="0" applyNumberFormat="1" applyFont="1" applyBorder="1" applyAlignment="1">
      <alignment horizontal="right" vertical="center"/>
    </xf>
    <xf numFmtId="49" fontId="3" fillId="0" borderId="2" xfId="0" applyNumberFormat="1" applyFont="1" applyBorder="1" applyAlignment="1">
      <alignment horizontal="right" vertical="center"/>
    </xf>
    <xf numFmtId="186" fontId="3" fillId="0" borderId="22" xfId="0" applyNumberFormat="1" applyFont="1" applyBorder="1" applyAlignment="1">
      <alignment horizontal="right" vertical="center"/>
    </xf>
    <xf numFmtId="186" fontId="3" fillId="0" borderId="23" xfId="0" applyNumberFormat="1" applyFont="1" applyBorder="1" applyAlignment="1">
      <alignment horizontal="right" vertical="center"/>
    </xf>
    <xf numFmtId="186" fontId="3" fillId="0" borderId="46" xfId="0" applyNumberFormat="1" applyFont="1" applyBorder="1" applyAlignment="1">
      <alignment horizontal="right" vertical="center"/>
    </xf>
    <xf numFmtId="186" fontId="3" fillId="0" borderId="40" xfId="0" applyNumberFormat="1" applyFont="1" applyBorder="1" applyAlignment="1">
      <alignment horizontal="right" vertical="center"/>
    </xf>
    <xf numFmtId="186" fontId="0" fillId="0" borderId="10" xfId="0" applyNumberFormat="1" applyBorder="1" applyAlignment="1">
      <alignment horizontal="right" vertical="center"/>
    </xf>
    <xf numFmtId="186" fontId="0" fillId="0" borderId="12" xfId="0" applyNumberFormat="1" applyBorder="1" applyAlignment="1">
      <alignment horizontal="right" vertical="center"/>
    </xf>
    <xf numFmtId="186" fontId="3" fillId="0" borderId="6" xfId="0" applyNumberFormat="1" applyFont="1" applyBorder="1" applyAlignment="1">
      <alignment vertical="center"/>
    </xf>
    <xf numFmtId="186" fontId="3" fillId="0" borderId="7" xfId="0" applyNumberFormat="1" applyFont="1" applyBorder="1" applyAlignment="1">
      <alignment vertical="center"/>
    </xf>
    <xf numFmtId="186" fontId="3" fillId="0" borderId="18" xfId="0" applyNumberFormat="1" applyFont="1" applyBorder="1" applyAlignment="1">
      <alignment vertical="center"/>
    </xf>
    <xf numFmtId="186" fontId="3" fillId="0" borderId="9" xfId="0" applyNumberFormat="1" applyFont="1" applyBorder="1" applyAlignment="1">
      <alignment vertical="center"/>
    </xf>
    <xf numFmtId="186" fontId="3" fillId="0" borderId="10" xfId="0" applyNumberFormat="1" applyFont="1" applyBorder="1" applyAlignment="1">
      <alignment vertical="center"/>
    </xf>
    <xf numFmtId="186" fontId="3" fillId="0" borderId="12" xfId="0" applyNumberFormat="1" applyFont="1" applyBorder="1" applyAlignment="1">
      <alignment vertical="center"/>
    </xf>
    <xf numFmtId="186" fontId="0" fillId="0" borderId="10" xfId="0" applyNumberFormat="1" applyBorder="1" applyAlignment="1">
      <alignment vertical="center"/>
    </xf>
    <xf numFmtId="186" fontId="0" fillId="0" borderId="12" xfId="0" applyNumberFormat="1" applyBorder="1" applyAlignment="1">
      <alignment vertical="center"/>
    </xf>
    <xf numFmtId="186" fontId="3" fillId="0" borderId="35" xfId="0" applyNumberFormat="1" applyFont="1" applyBorder="1" applyAlignment="1">
      <alignment vertical="center"/>
    </xf>
    <xf numFmtId="187" fontId="3" fillId="0" borderId="11" xfId="0" applyNumberFormat="1" applyFont="1" applyBorder="1" applyAlignment="1">
      <alignment vertical="center"/>
    </xf>
    <xf numFmtId="187" fontId="3" fillId="0" borderId="0" xfId="0" applyNumberFormat="1" applyFont="1" applyBorder="1" applyAlignment="1">
      <alignment vertical="center"/>
    </xf>
    <xf numFmtId="187" fontId="3" fillId="0" borderId="13" xfId="0" applyNumberFormat="1" applyFont="1" applyBorder="1" applyAlignment="1">
      <alignment vertical="center"/>
    </xf>
    <xf numFmtId="187" fontId="3" fillId="0" borderId="14" xfId="0" applyNumberFormat="1" applyFont="1" applyBorder="1" applyAlignment="1">
      <alignment vertical="center"/>
    </xf>
    <xf numFmtId="187" fontId="3" fillId="0" borderId="2" xfId="0" applyNumberFormat="1" applyFont="1" applyBorder="1" applyAlignment="1">
      <alignment vertical="center"/>
    </xf>
    <xf numFmtId="187" fontId="3" fillId="0" borderId="25" xfId="0" applyNumberFormat="1" applyFont="1" applyBorder="1" applyAlignment="1">
      <alignment vertical="center"/>
    </xf>
    <xf numFmtId="186" fontId="3" fillId="0" borderId="61" xfId="0" applyNumberFormat="1" applyFont="1" applyBorder="1" applyAlignment="1">
      <alignment vertical="center"/>
    </xf>
    <xf numFmtId="186" fontId="3" fillId="0" borderId="5" xfId="0" applyNumberFormat="1" applyFont="1" applyBorder="1" applyAlignment="1">
      <alignment vertical="center"/>
    </xf>
    <xf numFmtId="186" fontId="3" fillId="0" borderId="40" xfId="0" applyNumberFormat="1" applyFont="1" applyBorder="1" applyAlignment="1">
      <alignment vertical="center"/>
    </xf>
    <xf numFmtId="186" fontId="3" fillId="0" borderId="48" xfId="0" applyNumberFormat="1" applyFont="1" applyBorder="1" applyAlignment="1">
      <alignment vertical="center"/>
    </xf>
    <xf numFmtId="186" fontId="3" fillId="0" borderId="30" xfId="0" applyNumberFormat="1" applyFont="1" applyBorder="1" applyAlignment="1">
      <alignment vertical="center"/>
    </xf>
    <xf numFmtId="186" fontId="3" fillId="0" borderId="31" xfId="0" applyNumberFormat="1" applyFont="1" applyBorder="1" applyAlignment="1">
      <alignment vertical="center"/>
    </xf>
    <xf numFmtId="187" fontId="3" fillId="0" borderId="1" xfId="0" applyNumberFormat="1" applyFont="1" applyBorder="1" applyAlignment="1">
      <alignment vertical="center"/>
    </xf>
    <xf numFmtId="187" fontId="3" fillId="0" borderId="21" xfId="0" applyNumberFormat="1" applyFont="1" applyBorder="1" applyAlignment="1">
      <alignment vertical="center"/>
    </xf>
    <xf numFmtId="186" fontId="3" fillId="0" borderId="53" xfId="0" applyNumberFormat="1" applyFont="1" applyBorder="1" applyAlignment="1">
      <alignment vertical="center"/>
    </xf>
    <xf numFmtId="186" fontId="3" fillId="0" borderId="47" xfId="0" applyNumberFormat="1" applyFont="1" applyBorder="1" applyAlignment="1">
      <alignment vertical="center"/>
    </xf>
    <xf numFmtId="186" fontId="3" fillId="0" borderId="27" xfId="0" applyNumberFormat="1" applyFont="1" applyBorder="1" applyAlignment="1">
      <alignment vertical="center"/>
    </xf>
    <xf numFmtId="186" fontId="3" fillId="0" borderId="18" xfId="0" applyNumberFormat="1" applyFont="1" applyBorder="1" applyAlignment="1">
      <alignment horizontal="right" vertical="center"/>
    </xf>
    <xf numFmtId="186" fontId="3" fillId="0" borderId="22" xfId="0" applyNumberFormat="1" applyFont="1" applyBorder="1" applyAlignment="1">
      <alignment vertical="center"/>
    </xf>
    <xf numFmtId="186" fontId="3" fillId="0" borderId="23" xfId="0" applyNumberFormat="1" applyFont="1" applyBorder="1" applyAlignment="1">
      <alignment vertical="center"/>
    </xf>
    <xf numFmtId="186" fontId="3" fillId="0" borderId="46" xfId="0" applyNumberFormat="1" applyFont="1" applyBorder="1" applyAlignment="1">
      <alignment vertical="center"/>
    </xf>
    <xf numFmtId="38" fontId="3" fillId="0" borderId="0" xfId="1" applyFont="1" applyBorder="1" applyAlignment="1">
      <alignment horizontal="right" vertical="center"/>
    </xf>
    <xf numFmtId="38" fontId="3" fillId="0" borderId="5" xfId="1" applyFont="1" applyBorder="1" applyAlignment="1">
      <alignment horizontal="right" vertical="center"/>
    </xf>
    <xf numFmtId="186" fontId="3" fillId="0" borderId="29" xfId="0" applyNumberFormat="1" applyFont="1" applyBorder="1" applyAlignment="1">
      <alignment vertical="center"/>
    </xf>
    <xf numFmtId="38" fontId="3" fillId="0" borderId="30" xfId="1" applyFont="1" applyBorder="1" applyAlignment="1">
      <alignment horizontal="center"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186" fontId="3" fillId="0" borderId="48" xfId="0" applyNumberFormat="1" applyFont="1" applyBorder="1" applyAlignment="1">
      <alignment vertical="center" shrinkToFit="1"/>
    </xf>
    <xf numFmtId="186" fontId="3" fillId="0" borderId="30" xfId="0" applyNumberFormat="1" applyFont="1" applyBorder="1" applyAlignment="1">
      <alignment vertical="center" shrinkToFit="1"/>
    </xf>
    <xf numFmtId="186" fontId="3" fillId="0" borderId="31" xfId="0" applyNumberFormat="1" applyFont="1" applyBorder="1" applyAlignment="1">
      <alignment vertical="center" shrinkToFit="1"/>
    </xf>
    <xf numFmtId="186" fontId="3" fillId="0" borderId="14" xfId="0" applyNumberFormat="1" applyFont="1" applyBorder="1" applyAlignment="1">
      <alignment horizontal="right" vertical="center"/>
    </xf>
    <xf numFmtId="186" fontId="3" fillId="0" borderId="2" xfId="0" applyNumberFormat="1" applyFont="1" applyBorder="1" applyAlignment="1">
      <alignment horizontal="right" vertical="center"/>
    </xf>
    <xf numFmtId="186" fontId="3" fillId="0" borderId="25" xfId="0" applyNumberFormat="1" applyFont="1" applyBorder="1" applyAlignment="1">
      <alignment horizontal="right" vertical="center"/>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186" fontId="3" fillId="0" borderId="6" xfId="0" applyNumberFormat="1" applyFont="1" applyBorder="1" applyAlignment="1">
      <alignment vertical="center" shrinkToFit="1"/>
    </xf>
    <xf numFmtId="186" fontId="3" fillId="0" borderId="7" xfId="0" applyNumberFormat="1" applyFont="1" applyBorder="1" applyAlignment="1">
      <alignment vertical="center" shrinkToFit="1"/>
    </xf>
    <xf numFmtId="186" fontId="3" fillId="0" borderId="18" xfId="0" applyNumberFormat="1" applyFont="1" applyBorder="1" applyAlignment="1">
      <alignment vertical="center" shrinkToFit="1"/>
    </xf>
    <xf numFmtId="38" fontId="3" fillId="0" borderId="7" xfId="1" applyFont="1" applyBorder="1" applyAlignment="1">
      <alignment horizontal="left" vertical="center"/>
    </xf>
    <xf numFmtId="38" fontId="3" fillId="0" borderId="23" xfId="1" applyFont="1" applyBorder="1" applyAlignment="1">
      <alignment horizontal="center" vertical="center"/>
    </xf>
    <xf numFmtId="38" fontId="3" fillId="0" borderId="2" xfId="1" applyFont="1" applyBorder="1" applyAlignment="1">
      <alignment horizontal="center" vertical="center"/>
    </xf>
    <xf numFmtId="186" fontId="3" fillId="0" borderId="32" xfId="0" applyNumberFormat="1" applyFont="1" applyBorder="1" applyAlignment="1">
      <alignment horizontal="right" vertical="center"/>
    </xf>
    <xf numFmtId="186" fontId="3" fillId="0" borderId="20" xfId="0" applyNumberFormat="1" applyFont="1" applyBorder="1" applyAlignment="1">
      <alignment horizontal="right" vertical="center"/>
    </xf>
    <xf numFmtId="186" fontId="3" fillId="0" borderId="22" xfId="1" applyNumberFormat="1" applyFont="1" applyBorder="1" applyAlignment="1">
      <alignment horizontal="right" vertical="center"/>
    </xf>
    <xf numFmtId="186" fontId="3" fillId="0" borderId="23" xfId="1" applyNumberFormat="1" applyFont="1" applyBorder="1" applyAlignment="1">
      <alignment horizontal="right" vertical="center"/>
    </xf>
    <xf numFmtId="186" fontId="3" fillId="0" borderId="46" xfId="1" applyNumberFormat="1" applyFont="1" applyBorder="1" applyAlignment="1">
      <alignment horizontal="right" vertical="center"/>
    </xf>
    <xf numFmtId="186" fontId="3" fillId="0" borderId="14" xfId="1" applyNumberFormat="1" applyFont="1" applyBorder="1" applyAlignment="1">
      <alignment horizontal="right" vertical="center"/>
    </xf>
    <xf numFmtId="186" fontId="3" fillId="0" borderId="2" xfId="1" applyNumberFormat="1" applyFont="1" applyBorder="1" applyAlignment="1">
      <alignment horizontal="right" vertical="center"/>
    </xf>
    <xf numFmtId="186" fontId="3" fillId="0" borderId="25" xfId="1" applyNumberFormat="1" applyFont="1" applyBorder="1" applyAlignment="1">
      <alignment horizontal="right" vertical="center"/>
    </xf>
    <xf numFmtId="49" fontId="4" fillId="0" borderId="26" xfId="10" applyNumberFormat="1" applyFont="1" applyFill="1" applyBorder="1" applyAlignment="1">
      <alignment horizontal="center" vertical="center"/>
    </xf>
    <xf numFmtId="49" fontId="4" fillId="0" borderId="30" xfId="10" applyNumberFormat="1" applyFont="1" applyFill="1" applyBorder="1" applyAlignment="1">
      <alignment horizontal="center" vertical="center"/>
    </xf>
    <xf numFmtId="49" fontId="4" fillId="0" borderId="27" xfId="10" applyNumberFormat="1" applyFont="1" applyFill="1" applyBorder="1" applyAlignment="1">
      <alignment horizontal="center" vertical="center"/>
    </xf>
    <xf numFmtId="49" fontId="19" fillId="0" borderId="0" xfId="10" applyNumberFormat="1" applyFont="1" applyFill="1" applyAlignment="1">
      <alignment horizontal="center" vertical="center"/>
    </xf>
    <xf numFmtId="49" fontId="3" fillId="0" borderId="0" xfId="10" applyNumberFormat="1" applyFont="1" applyFill="1" applyBorder="1" applyAlignment="1">
      <alignment horizontal="center" vertical="center"/>
    </xf>
    <xf numFmtId="49" fontId="18" fillId="0" borderId="0" xfId="10" applyNumberFormat="1" applyFont="1" applyFill="1" applyAlignment="1">
      <alignment horizontal="center" vertical="center"/>
    </xf>
    <xf numFmtId="49" fontId="21" fillId="0" borderId="2" xfId="10" applyNumberFormat="1" applyFont="1" applyFill="1" applyBorder="1" applyAlignment="1">
      <alignment horizontal="left" vertical="center"/>
    </xf>
    <xf numFmtId="49" fontId="4" fillId="0" borderId="102" xfId="10" applyNumberFormat="1" applyFont="1" applyFill="1" applyBorder="1" applyAlignment="1">
      <alignment horizontal="center" vertical="center"/>
    </xf>
    <xf numFmtId="0" fontId="4" fillId="0" borderId="67" xfId="10" applyFont="1" applyFill="1" applyBorder="1">
      <alignment vertical="center"/>
    </xf>
    <xf numFmtId="0" fontId="4" fillId="0" borderId="103" xfId="10" applyFont="1" applyFill="1" applyBorder="1">
      <alignment vertical="center"/>
    </xf>
    <xf numFmtId="49" fontId="4" fillId="0" borderId="67" xfId="10" applyNumberFormat="1" applyFont="1" applyFill="1" applyBorder="1" applyAlignment="1">
      <alignment horizontal="center" vertical="center"/>
    </xf>
    <xf numFmtId="0" fontId="1" fillId="0" borderId="67" xfId="10" applyFill="1" applyBorder="1">
      <alignment vertical="center"/>
    </xf>
    <xf numFmtId="0" fontId="1" fillId="0" borderId="103" xfId="10" applyFill="1" applyBorder="1">
      <alignment vertical="center"/>
    </xf>
    <xf numFmtId="49" fontId="4" fillId="0" borderId="103" xfId="10" applyNumberFormat="1" applyFont="1" applyFill="1" applyBorder="1" applyAlignment="1">
      <alignment horizontal="center" vertical="center"/>
    </xf>
    <xf numFmtId="49" fontId="18" fillId="0" borderId="23" xfId="10" applyNumberFormat="1" applyFont="1" applyFill="1" applyBorder="1" applyAlignment="1">
      <alignment horizontal="left" vertical="center"/>
    </xf>
    <xf numFmtId="0" fontId="18" fillId="0" borderId="23" xfId="10" applyNumberFormat="1" applyFont="1" applyFill="1" applyBorder="1" applyAlignment="1">
      <alignment horizontal="left" vertical="center"/>
    </xf>
    <xf numFmtId="49" fontId="18" fillId="0" borderId="23" xfId="10" applyNumberFormat="1" applyFont="1" applyFill="1" applyBorder="1" applyAlignment="1">
      <alignment horizontal="center" vertical="center"/>
    </xf>
    <xf numFmtId="0" fontId="18" fillId="0" borderId="0" xfId="10" applyNumberFormat="1" applyFont="1" applyFill="1" applyBorder="1" applyAlignment="1">
      <alignment horizontal="left" vertical="center"/>
    </xf>
    <xf numFmtId="49" fontId="18" fillId="0" borderId="0" xfId="10" applyNumberFormat="1" applyFont="1" applyFill="1" applyBorder="1" applyAlignment="1">
      <alignment horizontal="center" vertical="center"/>
    </xf>
    <xf numFmtId="49" fontId="18" fillId="0" borderId="0" xfId="10" applyNumberFormat="1" applyFont="1" applyFill="1" applyBorder="1" applyAlignment="1">
      <alignment horizontal="left" vertical="center"/>
    </xf>
    <xf numFmtId="49" fontId="4" fillId="0" borderId="55" xfId="10" applyNumberFormat="1" applyFont="1" applyFill="1" applyBorder="1" applyAlignment="1">
      <alignment horizontal="center" vertical="center"/>
    </xf>
    <xf numFmtId="49" fontId="4" fillId="0" borderId="23" xfId="10" applyNumberFormat="1" applyFont="1" applyFill="1" applyBorder="1" applyAlignment="1">
      <alignment horizontal="center" vertical="center"/>
    </xf>
    <xf numFmtId="49" fontId="4" fillId="0" borderId="56" xfId="10" applyNumberFormat="1" applyFont="1" applyFill="1" applyBorder="1" applyAlignment="1">
      <alignment horizontal="center" vertical="center"/>
    </xf>
    <xf numFmtId="49" fontId="4" fillId="0" borderId="57" xfId="10" applyNumberFormat="1" applyFont="1" applyFill="1" applyBorder="1" applyAlignment="1">
      <alignment horizontal="center" vertical="center"/>
    </xf>
    <xf numFmtId="49" fontId="4" fillId="0" borderId="0" xfId="10" applyNumberFormat="1" applyFont="1" applyFill="1" applyBorder="1" applyAlignment="1">
      <alignment horizontal="center" vertical="center"/>
    </xf>
    <xf numFmtId="49" fontId="4" fillId="0" borderId="58" xfId="10" applyNumberFormat="1" applyFont="1" applyFill="1" applyBorder="1" applyAlignment="1">
      <alignment horizontal="center" vertical="center"/>
    </xf>
    <xf numFmtId="49" fontId="18" fillId="0" borderId="2" xfId="10" applyNumberFormat="1" applyFont="1" applyFill="1" applyBorder="1" applyAlignment="1">
      <alignment horizontal="left" vertical="top"/>
    </xf>
    <xf numFmtId="49" fontId="18" fillId="0" borderId="2" xfId="10" applyNumberFormat="1" applyFont="1" applyFill="1" applyBorder="1" applyAlignment="1">
      <alignment horizontal="center" vertical="top"/>
    </xf>
    <xf numFmtId="0" fontId="4" fillId="0" borderId="23" xfId="10" applyFont="1" applyFill="1" applyBorder="1">
      <alignment vertical="center"/>
    </xf>
    <xf numFmtId="0" fontId="4" fillId="0" borderId="46" xfId="10" applyFont="1" applyFill="1" applyBorder="1">
      <alignment vertical="center"/>
    </xf>
    <xf numFmtId="0" fontId="4" fillId="0" borderId="59" xfId="10" applyFont="1" applyFill="1" applyBorder="1">
      <alignment vertical="center"/>
    </xf>
    <xf numFmtId="0" fontId="4" fillId="0" borderId="2" xfId="10" applyFont="1" applyFill="1" applyBorder="1">
      <alignment vertical="center"/>
    </xf>
    <xf numFmtId="0" fontId="4" fillId="0" borderId="25" xfId="10" applyFont="1" applyFill="1" applyBorder="1">
      <alignment vertical="center"/>
    </xf>
    <xf numFmtId="49" fontId="18" fillId="0" borderId="104" xfId="10" applyNumberFormat="1" applyFont="1" applyFill="1" applyBorder="1" applyAlignment="1">
      <alignment horizontal="center" vertical="center"/>
    </xf>
    <xf numFmtId="49" fontId="18" fillId="0" borderId="33" xfId="10" applyNumberFormat="1" applyFont="1" applyFill="1" applyBorder="1" applyAlignment="1">
      <alignment horizontal="center" vertical="center"/>
    </xf>
    <xf numFmtId="49" fontId="18" fillId="0" borderId="105" xfId="10" applyNumberFormat="1" applyFont="1" applyFill="1" applyBorder="1" applyAlignment="1">
      <alignment horizontal="center" vertical="center"/>
    </xf>
    <xf numFmtId="49" fontId="18" fillId="0" borderId="106" xfId="10" applyNumberFormat="1" applyFont="1" applyFill="1" applyBorder="1" applyAlignment="1">
      <alignment horizontal="center" vertical="center"/>
    </xf>
    <xf numFmtId="49" fontId="18" fillId="0" borderId="17" xfId="10" applyNumberFormat="1" applyFont="1" applyFill="1" applyBorder="1" applyAlignment="1">
      <alignment horizontal="center" vertical="center"/>
    </xf>
    <xf numFmtId="49" fontId="18" fillId="0" borderId="20" xfId="10" applyNumberFormat="1" applyFont="1" applyFill="1" applyBorder="1" applyAlignment="1">
      <alignment horizontal="center" vertical="center"/>
    </xf>
    <xf numFmtId="49" fontId="18" fillId="0" borderId="32" xfId="10" applyNumberFormat="1" applyFont="1" applyFill="1" applyBorder="1" applyAlignment="1">
      <alignment horizontal="center" vertical="center"/>
    </xf>
    <xf numFmtId="49" fontId="18" fillId="0" borderId="66" xfId="10" applyNumberFormat="1" applyFont="1" applyFill="1" applyBorder="1" applyAlignment="1">
      <alignment horizontal="center" vertical="center"/>
    </xf>
    <xf numFmtId="49" fontId="18" fillId="0" borderId="23" xfId="10" applyNumberFormat="1" applyFont="1" applyFill="1" applyBorder="1" applyAlignment="1">
      <alignment horizontal="left"/>
    </xf>
    <xf numFmtId="49" fontId="18" fillId="0" borderId="107" xfId="10" applyNumberFormat="1" applyFont="1" applyFill="1" applyBorder="1" applyAlignment="1">
      <alignment horizontal="center" vertical="center" textRotation="255"/>
    </xf>
    <xf numFmtId="49" fontId="18" fillId="0" borderId="108" xfId="10" applyNumberFormat="1" applyFont="1" applyFill="1" applyBorder="1" applyAlignment="1">
      <alignment horizontal="center" vertical="center" textRotation="255"/>
    </xf>
    <xf numFmtId="49" fontId="22" fillId="0" borderId="33" xfId="10" applyNumberFormat="1" applyFont="1" applyFill="1" applyBorder="1" applyAlignment="1">
      <alignment horizontal="distributed" vertical="center"/>
    </xf>
    <xf numFmtId="49" fontId="3" fillId="0" borderId="23" xfId="8" applyNumberFormat="1" applyFont="1" applyFill="1" applyBorder="1" applyAlignment="1">
      <alignment horizontal="center" vertical="center"/>
    </xf>
    <xf numFmtId="38" fontId="18" fillId="0" borderId="55" xfId="1" applyFont="1" applyFill="1" applyBorder="1" applyAlignment="1">
      <alignment horizontal="right" vertical="center"/>
    </xf>
    <xf numFmtId="38" fontId="18" fillId="0" borderId="22" xfId="1" applyFont="1" applyFill="1" applyBorder="1" applyAlignment="1">
      <alignment horizontal="right" vertical="center"/>
    </xf>
    <xf numFmtId="38" fontId="18" fillId="0" borderId="23" xfId="1" applyFont="1" applyFill="1" applyBorder="1" applyAlignment="1">
      <alignment horizontal="right" vertical="center"/>
    </xf>
    <xf numFmtId="0" fontId="1" fillId="0" borderId="23" xfId="10" applyFill="1" applyBorder="1">
      <alignment vertical="center"/>
    </xf>
    <xf numFmtId="0" fontId="1" fillId="0" borderId="56" xfId="10" applyFill="1" applyBorder="1">
      <alignment vertical="center"/>
    </xf>
    <xf numFmtId="38" fontId="18" fillId="0" borderId="46" xfId="1" applyFont="1" applyFill="1" applyBorder="1" applyAlignment="1">
      <alignment horizontal="right" vertical="center"/>
    </xf>
    <xf numFmtId="49" fontId="18" fillId="0" borderId="5" xfId="10" applyNumberFormat="1" applyFont="1" applyFill="1" applyBorder="1" applyAlignment="1">
      <alignment horizontal="distributed" vertical="center"/>
    </xf>
    <xf numFmtId="49" fontId="3" fillId="0" borderId="33" xfId="8" applyNumberFormat="1" applyFont="1" applyFill="1" applyBorder="1" applyAlignment="1">
      <alignment horizontal="left" vertical="center"/>
    </xf>
    <xf numFmtId="49" fontId="3" fillId="0" borderId="5" xfId="8" applyNumberFormat="1" applyFont="1" applyFill="1" applyBorder="1" applyAlignment="1">
      <alignment horizontal="center" vertical="center"/>
    </xf>
    <xf numFmtId="38" fontId="18" fillId="0" borderId="57" xfId="1" applyFont="1" applyFill="1" applyBorder="1" applyAlignment="1">
      <alignment horizontal="right" vertical="center"/>
    </xf>
    <xf numFmtId="0" fontId="4" fillId="0" borderId="0" xfId="10" applyFont="1" applyFill="1" applyBorder="1">
      <alignment vertical="center"/>
    </xf>
    <xf numFmtId="0" fontId="4" fillId="0" borderId="13" xfId="10" applyFont="1" applyFill="1" applyBorder="1">
      <alignment vertical="center"/>
    </xf>
    <xf numFmtId="38" fontId="18" fillId="0" borderId="11" xfId="1" applyFont="1" applyFill="1" applyBorder="1" applyAlignment="1">
      <alignment horizontal="right" vertical="center"/>
    </xf>
    <xf numFmtId="38" fontId="18" fillId="0" borderId="0" xfId="1" applyFont="1" applyFill="1" applyBorder="1" applyAlignment="1">
      <alignment horizontal="right" vertical="center"/>
    </xf>
    <xf numFmtId="0" fontId="4" fillId="0" borderId="58" xfId="10" applyFont="1" applyFill="1" applyBorder="1">
      <alignment vertical="center"/>
    </xf>
    <xf numFmtId="38" fontId="18" fillId="0" borderId="5" xfId="1" applyFont="1" applyFill="1" applyBorder="1" applyAlignment="1">
      <alignment horizontal="right" vertical="center"/>
    </xf>
    <xf numFmtId="38" fontId="18" fillId="0" borderId="40" xfId="1" applyFont="1" applyFill="1" applyBorder="1" applyAlignment="1">
      <alignment horizontal="right" vertical="center"/>
    </xf>
    <xf numFmtId="49" fontId="18" fillId="0" borderId="0" xfId="10" applyNumberFormat="1" applyFont="1" applyFill="1" applyBorder="1" applyAlignment="1">
      <alignment horizontal="center" vertical="center" textRotation="255"/>
    </xf>
    <xf numFmtId="49" fontId="18" fillId="0" borderId="23" xfId="10" applyNumberFormat="1" applyFont="1" applyFill="1" applyBorder="1" applyAlignment="1">
      <alignment horizontal="distributed" vertical="center"/>
    </xf>
    <xf numFmtId="49" fontId="3" fillId="0" borderId="23" xfId="8" applyNumberFormat="1" applyFont="1" applyFill="1" applyBorder="1" applyAlignment="1">
      <alignment horizontal="left" vertical="center"/>
    </xf>
    <xf numFmtId="49" fontId="3" fillId="0" borderId="5" xfId="8" applyNumberFormat="1" applyFont="1" applyFill="1" applyBorder="1" applyAlignment="1">
      <alignment horizontal="left" vertical="center"/>
    </xf>
    <xf numFmtId="49" fontId="3" fillId="0" borderId="33" xfId="8" applyNumberFormat="1" applyFont="1" applyFill="1" applyBorder="1" applyAlignment="1">
      <alignment horizontal="center" vertical="center"/>
    </xf>
    <xf numFmtId="49" fontId="3" fillId="0" borderId="10" xfId="8" applyNumberFormat="1" applyFont="1" applyFill="1" applyBorder="1" applyAlignment="1">
      <alignment horizontal="center" vertical="center"/>
    </xf>
    <xf numFmtId="38" fontId="18" fillId="0" borderId="56" xfId="1" applyFont="1" applyFill="1" applyBorder="1" applyAlignment="1">
      <alignment horizontal="right" vertical="center"/>
    </xf>
    <xf numFmtId="49" fontId="3" fillId="0" borderId="17" xfId="10" applyNumberFormat="1" applyFont="1" applyFill="1" applyBorder="1" applyAlignment="1">
      <alignment horizontal="center" vertical="center"/>
    </xf>
    <xf numFmtId="49" fontId="3" fillId="0" borderId="17" xfId="8" applyNumberFormat="1" applyFont="1" applyFill="1" applyBorder="1" applyAlignment="1">
      <alignment horizontal="center" vertical="center"/>
    </xf>
    <xf numFmtId="38" fontId="18" fillId="0" borderId="106" xfId="1" applyFont="1" applyFill="1" applyBorder="1" applyAlignment="1">
      <alignment horizontal="right" vertical="center"/>
    </xf>
    <xf numFmtId="0" fontId="4" fillId="0" borderId="17" xfId="10" applyFont="1" applyFill="1" applyBorder="1">
      <alignment vertical="center"/>
    </xf>
    <xf numFmtId="0" fontId="4" fillId="0" borderId="20" xfId="10" applyFont="1" applyFill="1" applyBorder="1">
      <alignment vertical="center"/>
    </xf>
    <xf numFmtId="38" fontId="18" fillId="0" borderId="32" xfId="1" applyFont="1" applyFill="1" applyBorder="1" applyAlignment="1">
      <alignment horizontal="right" vertical="center"/>
    </xf>
    <xf numFmtId="38" fontId="18" fillId="0" borderId="17" xfId="1" applyFont="1" applyFill="1" applyBorder="1" applyAlignment="1">
      <alignment horizontal="right" vertical="center"/>
    </xf>
    <xf numFmtId="0" fontId="1" fillId="0" borderId="17" xfId="10" applyFill="1" applyBorder="1">
      <alignment vertical="center"/>
    </xf>
    <xf numFmtId="0" fontId="1" fillId="0" borderId="66" xfId="10" applyFill="1" applyBorder="1">
      <alignment vertical="center"/>
    </xf>
    <xf numFmtId="38" fontId="18" fillId="0" borderId="20" xfId="1" applyFont="1" applyFill="1" applyBorder="1" applyAlignment="1">
      <alignment horizontal="right" vertical="center"/>
    </xf>
    <xf numFmtId="38" fontId="18" fillId="0" borderId="66" xfId="1" applyFont="1" applyFill="1" applyBorder="1" applyAlignment="1">
      <alignment horizontal="right" vertical="center"/>
    </xf>
    <xf numFmtId="38" fontId="18" fillId="0" borderId="61" xfId="1" applyNumberFormat="1" applyFont="1" applyFill="1" applyBorder="1" applyAlignment="1">
      <alignment horizontal="right" vertical="center"/>
    </xf>
    <xf numFmtId="38" fontId="4" fillId="0" borderId="5" xfId="10" applyNumberFormat="1" applyFont="1" applyFill="1" applyBorder="1">
      <alignment vertical="center"/>
    </xf>
    <xf numFmtId="38" fontId="18" fillId="0" borderId="110" xfId="1" applyFont="1" applyFill="1" applyBorder="1" applyAlignment="1">
      <alignment horizontal="right" vertical="center"/>
    </xf>
    <xf numFmtId="38" fontId="18" fillId="0" borderId="61" xfId="1" applyFont="1" applyFill="1" applyBorder="1" applyAlignment="1">
      <alignment horizontal="right" vertical="center"/>
    </xf>
    <xf numFmtId="0" fontId="4" fillId="0" borderId="5" xfId="10" applyFont="1" applyFill="1" applyBorder="1">
      <alignment vertical="center"/>
    </xf>
    <xf numFmtId="0" fontId="4" fillId="0" borderId="109" xfId="10" applyFont="1" applyFill="1" applyBorder="1">
      <alignment vertical="center"/>
    </xf>
    <xf numFmtId="49" fontId="3" fillId="0" borderId="2" xfId="8" applyNumberFormat="1" applyFont="1" applyFill="1" applyBorder="1" applyAlignment="1">
      <alignment horizontal="left" vertical="center"/>
    </xf>
    <xf numFmtId="0" fontId="4" fillId="0" borderId="66" xfId="10" applyFont="1" applyFill="1" applyBorder="1">
      <alignment vertical="center"/>
    </xf>
    <xf numFmtId="38" fontId="18" fillId="0" borderId="57" xfId="1" applyNumberFormat="1" applyFont="1" applyFill="1" applyBorder="1" applyAlignment="1">
      <alignment horizontal="right" vertical="center"/>
    </xf>
    <xf numFmtId="38" fontId="4" fillId="0" borderId="0" xfId="10" applyNumberFormat="1" applyFont="1" applyFill="1" applyBorder="1">
      <alignment vertical="center"/>
    </xf>
    <xf numFmtId="38" fontId="4" fillId="0" borderId="13" xfId="10" applyNumberFormat="1" applyFont="1" applyFill="1" applyBorder="1">
      <alignment vertical="center"/>
    </xf>
    <xf numFmtId="38" fontId="4" fillId="0" borderId="110" xfId="10" applyNumberFormat="1" applyFont="1" applyFill="1" applyBorder="1">
      <alignment vertical="center"/>
    </xf>
    <xf numFmtId="38" fontId="4" fillId="0" borderId="40" xfId="10" applyNumberFormat="1" applyFont="1" applyFill="1" applyBorder="1">
      <alignment vertical="center"/>
    </xf>
    <xf numFmtId="38" fontId="18" fillId="0" borderId="32" xfId="1" applyNumberFormat="1" applyFont="1" applyFill="1" applyBorder="1" applyAlignment="1">
      <alignment horizontal="right" vertical="center"/>
    </xf>
    <xf numFmtId="38" fontId="18" fillId="0" borderId="17" xfId="1" applyNumberFormat="1" applyFont="1" applyFill="1" applyBorder="1" applyAlignment="1">
      <alignment horizontal="right" vertical="center"/>
    </xf>
    <xf numFmtId="38" fontId="18" fillId="0" borderId="109" xfId="1" applyFont="1" applyFill="1" applyBorder="1" applyAlignment="1">
      <alignment horizontal="right" vertical="center"/>
    </xf>
    <xf numFmtId="49" fontId="3" fillId="0" borderId="7" xfId="8" applyNumberFormat="1" applyFont="1" applyFill="1" applyBorder="1" applyAlignment="1">
      <alignment horizontal="left" vertical="center"/>
    </xf>
    <xf numFmtId="49" fontId="9" fillId="0" borderId="17" xfId="8" applyNumberFormat="1" applyFont="1" applyFill="1" applyBorder="1" applyAlignment="1">
      <alignment horizontal="center" vertical="center"/>
    </xf>
    <xf numFmtId="38" fontId="18" fillId="0" borderId="58" xfId="1" applyFont="1" applyFill="1" applyBorder="1" applyAlignment="1">
      <alignment horizontal="right" vertical="center"/>
    </xf>
    <xf numFmtId="38" fontId="18" fillId="0" borderId="14" xfId="1" applyNumberFormat="1" applyFont="1" applyFill="1" applyBorder="1" applyAlignment="1">
      <alignment horizontal="right" vertical="center"/>
    </xf>
    <xf numFmtId="38" fontId="18" fillId="0" borderId="2" xfId="1" applyNumberFormat="1" applyFont="1" applyFill="1" applyBorder="1" applyAlignment="1">
      <alignment horizontal="right" vertical="center"/>
    </xf>
    <xf numFmtId="38" fontId="18" fillId="0" borderId="14" xfId="1" applyFont="1" applyFill="1" applyBorder="1" applyAlignment="1">
      <alignment horizontal="right" vertical="center"/>
    </xf>
    <xf numFmtId="38" fontId="18" fillId="0" borderId="2" xfId="1" applyFont="1" applyFill="1" applyBorder="1" applyAlignment="1">
      <alignment horizontal="right" vertical="center"/>
    </xf>
    <xf numFmtId="38" fontId="18" fillId="0" borderId="60" xfId="1" applyFont="1" applyFill="1" applyBorder="1" applyAlignment="1">
      <alignment horizontal="right" vertical="center"/>
    </xf>
    <xf numFmtId="38" fontId="18" fillId="0" borderId="23" xfId="1" applyNumberFormat="1" applyFont="1" applyFill="1" applyBorder="1" applyAlignment="1">
      <alignment horizontal="right" vertical="center"/>
    </xf>
    <xf numFmtId="38" fontId="4" fillId="0" borderId="23" xfId="10" applyNumberFormat="1" applyFont="1" applyFill="1" applyBorder="1">
      <alignment vertical="center"/>
    </xf>
    <xf numFmtId="38" fontId="4" fillId="0" borderId="46" xfId="10" applyNumberFormat="1" applyFont="1" applyFill="1" applyBorder="1">
      <alignment vertical="center"/>
    </xf>
    <xf numFmtId="38" fontId="18" fillId="0" borderId="22" xfId="1" applyNumberFormat="1" applyFont="1" applyFill="1" applyBorder="1" applyAlignment="1">
      <alignment horizontal="right" vertical="center"/>
    </xf>
    <xf numFmtId="38" fontId="18" fillId="0" borderId="5" xfId="1" applyNumberFormat="1" applyFont="1" applyFill="1" applyBorder="1" applyAlignment="1">
      <alignment horizontal="right" vertical="center"/>
    </xf>
    <xf numFmtId="0" fontId="4" fillId="0" borderId="110" xfId="10" applyFont="1" applyFill="1" applyBorder="1">
      <alignment vertical="center"/>
    </xf>
    <xf numFmtId="0" fontId="4" fillId="0" borderId="40" xfId="10" applyFont="1" applyFill="1" applyBorder="1">
      <alignment vertical="center"/>
    </xf>
    <xf numFmtId="49" fontId="18" fillId="0" borderId="23" xfId="10" applyNumberFormat="1" applyFont="1" applyFill="1" applyBorder="1" applyAlignment="1">
      <alignment horizontal="center" vertical="center" textRotation="255"/>
    </xf>
    <xf numFmtId="49" fontId="18" fillId="0" borderId="2" xfId="10" applyNumberFormat="1" applyFont="1" applyFill="1" applyBorder="1" applyAlignment="1">
      <alignment horizontal="left" vertical="center"/>
    </xf>
    <xf numFmtId="0" fontId="0" fillId="0" borderId="23" xfId="0" applyBorder="1" applyAlignment="1">
      <alignment horizontal="distributed" vertical="center"/>
    </xf>
    <xf numFmtId="0" fontId="0" fillId="0" borderId="2" xfId="0" applyBorder="1" applyAlignment="1">
      <alignment horizontal="distributed" vertical="center"/>
    </xf>
    <xf numFmtId="49" fontId="3" fillId="0" borderId="23" xfId="10" applyNumberFormat="1" applyFont="1" applyFill="1" applyBorder="1" applyAlignment="1">
      <alignment horizontal="left"/>
    </xf>
    <xf numFmtId="49" fontId="18" fillId="0" borderId="28" xfId="10" applyNumberFormat="1" applyFont="1" applyFill="1" applyBorder="1" applyAlignment="1">
      <alignment horizontal="center" vertical="center" textRotation="255"/>
    </xf>
    <xf numFmtId="0" fontId="4" fillId="0" borderId="24" xfId="10" applyFont="1" applyFill="1" applyBorder="1">
      <alignment vertical="center"/>
    </xf>
    <xf numFmtId="49" fontId="18" fillId="0" borderId="5" xfId="10" applyNumberFormat="1" applyFont="1" applyFill="1" applyBorder="1" applyAlignment="1">
      <alignment horizontal="left" vertical="center"/>
    </xf>
    <xf numFmtId="49" fontId="18" fillId="0" borderId="2" xfId="10" applyNumberFormat="1" applyFont="1" applyFill="1" applyBorder="1" applyAlignment="1">
      <alignment horizontal="distributed" vertical="center"/>
    </xf>
    <xf numFmtId="49" fontId="3" fillId="0" borderId="2" xfId="10" applyNumberFormat="1" applyFont="1" applyFill="1" applyBorder="1" applyAlignment="1">
      <alignment horizontal="left" vertical="top"/>
    </xf>
    <xf numFmtId="38" fontId="18" fillId="0" borderId="104" xfId="1" applyFont="1" applyFill="1" applyBorder="1" applyAlignment="1">
      <alignment horizontal="right" vertical="center"/>
    </xf>
    <xf numFmtId="38" fontId="18" fillId="0" borderId="33" xfId="1" applyFont="1" applyFill="1" applyBorder="1" applyAlignment="1">
      <alignment horizontal="right" vertical="center"/>
    </xf>
    <xf numFmtId="38" fontId="18" fillId="0" borderId="81" xfId="1" applyFont="1" applyFill="1" applyBorder="1" applyAlignment="1">
      <alignment horizontal="right" vertical="center"/>
    </xf>
    <xf numFmtId="38" fontId="18" fillId="0" borderId="45" xfId="1" applyFont="1" applyFill="1" applyBorder="1" applyAlignment="1">
      <alignment horizontal="right" vertical="center"/>
    </xf>
    <xf numFmtId="38" fontId="18" fillId="0" borderId="105" xfId="1" applyFont="1" applyFill="1" applyBorder="1" applyAlignment="1">
      <alignment horizontal="right" vertical="center"/>
    </xf>
    <xf numFmtId="0" fontId="4" fillId="0" borderId="11" xfId="10" applyFont="1" applyFill="1" applyBorder="1">
      <alignment vertical="center"/>
    </xf>
    <xf numFmtId="49" fontId="18" fillId="0" borderId="30" xfId="10" applyNumberFormat="1" applyFont="1" applyFill="1" applyBorder="1" applyAlignment="1">
      <alignment horizontal="distributed" vertical="center"/>
    </xf>
    <xf numFmtId="0" fontId="0" fillId="0" borderId="30" xfId="0" applyBorder="1" applyAlignment="1">
      <alignment horizontal="distributed" vertical="center"/>
    </xf>
    <xf numFmtId="38" fontId="18" fillId="0" borderId="59" xfId="1" applyFont="1" applyFill="1" applyBorder="1" applyAlignment="1">
      <alignment horizontal="right" vertical="center"/>
    </xf>
    <xf numFmtId="0" fontId="4" fillId="0" borderId="60" xfId="10" applyFont="1" applyFill="1" applyBorder="1">
      <alignment vertical="center"/>
    </xf>
    <xf numFmtId="38" fontId="18" fillId="0" borderId="30" xfId="1" applyFont="1" applyFill="1" applyBorder="1" applyAlignment="1">
      <alignment horizontal="right" vertical="center"/>
    </xf>
    <xf numFmtId="0" fontId="4" fillId="0" borderId="30" xfId="10" applyFont="1" applyFill="1" applyBorder="1">
      <alignment vertical="center"/>
    </xf>
    <xf numFmtId="0" fontId="4" fillId="0" borderId="31" xfId="10" applyFont="1" applyFill="1" applyBorder="1">
      <alignment vertical="center"/>
    </xf>
    <xf numFmtId="38" fontId="18" fillId="0" borderId="48" xfId="1" applyFont="1" applyFill="1" applyBorder="1" applyAlignment="1">
      <alignment horizontal="right" vertical="center"/>
    </xf>
    <xf numFmtId="49" fontId="3" fillId="0" borderId="2" xfId="10" applyNumberFormat="1" applyFont="1" applyFill="1" applyBorder="1" applyAlignment="1">
      <alignment horizontal="center" vertical="center"/>
    </xf>
    <xf numFmtId="0" fontId="4" fillId="0" borderId="111" xfId="10" applyFont="1" applyFill="1" applyBorder="1">
      <alignment vertical="center"/>
    </xf>
    <xf numFmtId="38" fontId="18" fillId="0" borderId="62" xfId="1" applyFont="1" applyFill="1" applyBorder="1" applyAlignment="1">
      <alignment horizontal="right" vertical="center"/>
    </xf>
    <xf numFmtId="38" fontId="18" fillId="0" borderId="6" xfId="1" applyFont="1" applyFill="1" applyBorder="1" applyAlignment="1">
      <alignment horizontal="right" vertical="center"/>
    </xf>
    <xf numFmtId="38" fontId="18" fillId="0" borderId="7" xfId="1" applyFont="1" applyFill="1" applyBorder="1" applyAlignment="1">
      <alignment horizontal="right" vertical="center"/>
    </xf>
    <xf numFmtId="38" fontId="18" fillId="0" borderId="75" xfId="1" applyFont="1" applyFill="1" applyBorder="1" applyAlignment="1">
      <alignment horizontal="right" vertical="center"/>
    </xf>
    <xf numFmtId="49" fontId="3" fillId="0" borderId="30" xfId="10" applyNumberFormat="1" applyFont="1" applyFill="1" applyBorder="1" applyAlignment="1">
      <alignment horizontal="right" vertical="center"/>
    </xf>
    <xf numFmtId="38" fontId="18" fillId="0" borderId="31" xfId="1" applyFont="1" applyFill="1" applyBorder="1" applyAlignment="1">
      <alignment horizontal="right" vertical="center"/>
    </xf>
    <xf numFmtId="38" fontId="18" fillId="0" borderId="48" xfId="1" applyNumberFormat="1" applyFont="1" applyFill="1" applyBorder="1" applyAlignment="1">
      <alignment horizontal="right" vertical="center"/>
    </xf>
    <xf numFmtId="38" fontId="4" fillId="0" borderId="30" xfId="10" applyNumberFormat="1" applyFont="1" applyFill="1" applyBorder="1">
      <alignment vertical="center"/>
    </xf>
    <xf numFmtId="49" fontId="3" fillId="0" borderId="7" xfId="8" applyNumberFormat="1" applyFont="1" applyFill="1" applyBorder="1" applyAlignment="1">
      <alignment horizontal="center" vertical="center"/>
    </xf>
    <xf numFmtId="38" fontId="18" fillId="0" borderId="114" xfId="1" applyFont="1" applyFill="1" applyBorder="1" applyAlignment="1">
      <alignment horizontal="right" vertical="center"/>
    </xf>
    <xf numFmtId="0" fontId="4" fillId="0" borderId="7" xfId="10" applyFont="1" applyFill="1" applyBorder="1">
      <alignment vertical="center"/>
    </xf>
    <xf numFmtId="0" fontId="4" fillId="0" borderId="18" xfId="10" applyFont="1" applyFill="1" applyBorder="1">
      <alignment vertical="center"/>
    </xf>
    <xf numFmtId="0" fontId="4" fillId="0" borderId="75" xfId="10" applyFont="1" applyFill="1" applyBorder="1">
      <alignment vertical="center"/>
    </xf>
    <xf numFmtId="0" fontId="0" fillId="0" borderId="23" xfId="0" applyBorder="1" applyAlignment="1">
      <alignment vertical="center"/>
    </xf>
    <xf numFmtId="0" fontId="0" fillId="0" borderId="0" xfId="0" applyAlignment="1">
      <alignment vertical="center"/>
    </xf>
    <xf numFmtId="0" fontId="4" fillId="0" borderId="33" xfId="10" applyFont="1" applyFill="1" applyBorder="1">
      <alignment vertical="center"/>
    </xf>
    <xf numFmtId="0" fontId="4" fillId="0" borderId="105" xfId="10" applyFont="1" applyFill="1" applyBorder="1">
      <alignment vertical="center"/>
    </xf>
    <xf numFmtId="0" fontId="4" fillId="0" borderId="108" xfId="10" applyFont="1" applyFill="1" applyBorder="1">
      <alignment vertical="center"/>
    </xf>
    <xf numFmtId="0" fontId="4" fillId="0" borderId="112" xfId="10" applyFont="1" applyFill="1" applyBorder="1">
      <alignment vertical="center"/>
    </xf>
    <xf numFmtId="49" fontId="27" fillId="0" borderId="23" xfId="7" applyNumberFormat="1" applyFont="1" applyFill="1" applyBorder="1" applyAlignment="1">
      <alignment horizontal="left" vertical="center"/>
    </xf>
    <xf numFmtId="0" fontId="4" fillId="0" borderId="0" xfId="7" applyFont="1" applyFill="1" applyAlignment="1">
      <alignment horizontal="left" vertical="center"/>
    </xf>
    <xf numFmtId="0" fontId="0" fillId="0" borderId="2" xfId="0" applyBorder="1" applyAlignment="1">
      <alignment vertical="center"/>
    </xf>
    <xf numFmtId="49" fontId="5" fillId="0" borderId="23" xfId="10" applyNumberFormat="1" applyFont="1" applyFill="1" applyBorder="1" applyAlignment="1">
      <alignment vertical="center"/>
    </xf>
    <xf numFmtId="0" fontId="4" fillId="0" borderId="0" xfId="10" applyFont="1" applyFill="1" applyAlignment="1">
      <alignment vertical="center"/>
    </xf>
    <xf numFmtId="49" fontId="5" fillId="0" borderId="23" xfId="8" applyNumberFormat="1" applyFont="1" applyFill="1" applyBorder="1" applyAlignment="1">
      <alignment horizontal="center" vertical="center" shrinkToFit="1"/>
    </xf>
    <xf numFmtId="49" fontId="5" fillId="0" borderId="0" xfId="8" applyNumberFormat="1" applyFont="1" applyFill="1" applyBorder="1" applyAlignment="1">
      <alignment horizontal="center" vertical="center" shrinkToFit="1"/>
    </xf>
    <xf numFmtId="49" fontId="5" fillId="0" borderId="23" xfId="10" applyNumberFormat="1" applyFont="1" applyFill="1" applyBorder="1" applyAlignment="1">
      <alignment horizontal="center" vertical="center" shrinkToFit="1"/>
    </xf>
    <xf numFmtId="0" fontId="4" fillId="0" borderId="0" xfId="10" applyFont="1" applyFill="1">
      <alignment vertical="center"/>
    </xf>
    <xf numFmtId="189" fontId="5" fillId="0" borderId="23" xfId="10" applyNumberFormat="1" applyFont="1" applyFill="1" applyBorder="1" applyAlignment="1">
      <alignment horizontal="center" vertical="center" shrinkToFit="1"/>
    </xf>
    <xf numFmtId="189" fontId="4" fillId="0" borderId="23" xfId="10" applyNumberFormat="1" applyFont="1" applyFill="1" applyBorder="1">
      <alignment vertical="center"/>
    </xf>
    <xf numFmtId="189" fontId="4" fillId="0" borderId="0" xfId="10" applyNumberFormat="1" applyFont="1" applyFill="1">
      <alignment vertical="center"/>
    </xf>
    <xf numFmtId="49" fontId="3" fillId="0" borderId="23" xfId="8" applyNumberFormat="1" applyFont="1" applyFill="1" applyBorder="1" applyAlignment="1">
      <alignment horizontal="center" vertical="center" wrapText="1"/>
    </xf>
    <xf numFmtId="49" fontId="3" fillId="0" borderId="56" xfId="8" applyNumberFormat="1" applyFont="1" applyFill="1" applyBorder="1" applyAlignment="1">
      <alignment horizontal="center" vertical="center" wrapText="1"/>
    </xf>
    <xf numFmtId="49" fontId="3" fillId="0" borderId="0" xfId="8" applyNumberFormat="1" applyFont="1" applyFill="1" applyBorder="1" applyAlignment="1">
      <alignment horizontal="center" vertical="center" wrapText="1"/>
    </xf>
    <xf numFmtId="49" fontId="3" fillId="0" borderId="58" xfId="8" applyNumberFormat="1" applyFont="1" applyFill="1" applyBorder="1" applyAlignment="1">
      <alignment horizontal="center" vertical="center" wrapText="1"/>
    </xf>
    <xf numFmtId="49" fontId="24" fillId="0" borderId="23" xfId="1" applyNumberFormat="1" applyFont="1" applyFill="1" applyBorder="1" applyAlignment="1">
      <alignment horizontal="center" vertical="center" shrinkToFit="1"/>
    </xf>
    <xf numFmtId="49" fontId="4" fillId="0" borderId="23" xfId="8" applyNumberFormat="1" applyFont="1" applyFill="1" applyBorder="1">
      <alignment vertical="center"/>
    </xf>
    <xf numFmtId="49" fontId="4" fillId="0" borderId="0" xfId="8" applyNumberFormat="1" applyFont="1" applyFill="1" applyBorder="1">
      <alignment vertical="center"/>
    </xf>
    <xf numFmtId="49" fontId="5" fillId="0" borderId="0" xfId="10" applyNumberFormat="1" applyFont="1" applyFill="1" applyBorder="1" applyAlignment="1">
      <alignment horizontal="center" vertical="center" shrinkToFit="1"/>
    </xf>
    <xf numFmtId="189" fontId="5" fillId="0" borderId="0" xfId="10" applyNumberFormat="1" applyFont="1" applyFill="1" applyBorder="1" applyAlignment="1">
      <alignment horizontal="center" vertical="center" shrinkToFit="1"/>
    </xf>
    <xf numFmtId="189" fontId="4" fillId="0" borderId="0" xfId="10" applyNumberFormat="1" applyFont="1" applyFill="1" applyBorder="1">
      <alignment vertical="center"/>
    </xf>
    <xf numFmtId="189" fontId="4" fillId="0" borderId="2" xfId="10" applyNumberFormat="1" applyFont="1" applyFill="1" applyBorder="1">
      <alignment vertical="center"/>
    </xf>
    <xf numFmtId="0" fontId="4" fillId="0" borderId="14" xfId="10" applyFont="1" applyFill="1" applyBorder="1">
      <alignment vertical="center"/>
    </xf>
    <xf numFmtId="38" fontId="18" fillId="0" borderId="11" xfId="1" applyNumberFormat="1" applyFont="1" applyFill="1" applyBorder="1" applyAlignment="1">
      <alignment horizontal="right" vertical="center"/>
    </xf>
    <xf numFmtId="0" fontId="4" fillId="0" borderId="0" xfId="7" applyFont="1" applyFill="1" applyBorder="1" applyAlignment="1">
      <alignment horizontal="left" vertical="center"/>
    </xf>
    <xf numFmtId="0" fontId="4" fillId="0" borderId="2" xfId="7" applyFont="1" applyFill="1" applyBorder="1" applyAlignment="1">
      <alignment horizontal="left" vertical="center"/>
    </xf>
    <xf numFmtId="0" fontId="4" fillId="0" borderId="0" xfId="10" applyFont="1" applyFill="1" applyBorder="1" applyAlignment="1">
      <alignment vertical="center"/>
    </xf>
    <xf numFmtId="49" fontId="5" fillId="0" borderId="0" xfId="10" applyNumberFormat="1" applyFont="1" applyFill="1" applyBorder="1" applyAlignment="1">
      <alignment horizontal="left" vertical="center" shrinkToFit="1"/>
    </xf>
    <xf numFmtId="183" fontId="5" fillId="0" borderId="0" xfId="10" applyNumberFormat="1" applyFont="1" applyFill="1" applyBorder="1" applyAlignment="1">
      <alignment horizontal="center" vertical="center" shrinkToFit="1"/>
    </xf>
    <xf numFmtId="49" fontId="16" fillId="0" borderId="0" xfId="10" applyNumberFormat="1" applyFont="1" applyFill="1" applyBorder="1" applyAlignment="1">
      <alignment horizontal="right" vertical="center"/>
    </xf>
    <xf numFmtId="49" fontId="5" fillId="0" borderId="0" xfId="10" applyNumberFormat="1" applyFont="1" applyFill="1" applyBorder="1" applyAlignment="1">
      <alignment horizontal="right" vertical="center"/>
    </xf>
    <xf numFmtId="49" fontId="16" fillId="0" borderId="0" xfId="10" applyNumberFormat="1" applyFont="1" applyFill="1" applyBorder="1" applyAlignment="1">
      <alignment horizontal="right" vertical="center" shrinkToFit="1"/>
    </xf>
    <xf numFmtId="49" fontId="5" fillId="0" borderId="0" xfId="10" applyNumberFormat="1" applyFont="1" applyFill="1" applyBorder="1" applyAlignment="1">
      <alignment horizontal="right" vertical="center" shrinkToFit="1"/>
    </xf>
    <xf numFmtId="38" fontId="18" fillId="0" borderId="0" xfId="1" applyNumberFormat="1" applyFont="1" applyFill="1" applyBorder="1" applyAlignment="1">
      <alignment horizontal="right" vertical="center"/>
    </xf>
    <xf numFmtId="38" fontId="18" fillId="0" borderId="58" xfId="1" applyNumberFormat="1" applyFont="1" applyFill="1" applyBorder="1" applyAlignment="1">
      <alignment horizontal="right" vertical="center"/>
    </xf>
    <xf numFmtId="49" fontId="3" fillId="0" borderId="48" xfId="10" applyNumberFormat="1" applyFont="1" applyFill="1" applyBorder="1" applyAlignment="1">
      <alignment horizontal="left" vertical="center"/>
    </xf>
    <xf numFmtId="49" fontId="3" fillId="0" borderId="30" xfId="10" applyNumberFormat="1" applyFont="1" applyFill="1" applyBorder="1" applyAlignment="1">
      <alignment horizontal="left" vertical="center"/>
    </xf>
    <xf numFmtId="49" fontId="3" fillId="0" borderId="111" xfId="10" applyNumberFormat="1" applyFont="1" applyFill="1" applyBorder="1" applyAlignment="1">
      <alignment horizontal="left" vertical="center"/>
    </xf>
    <xf numFmtId="0" fontId="0" fillId="0" borderId="30" xfId="0" applyBorder="1" applyAlignment="1">
      <alignment vertical="center"/>
    </xf>
    <xf numFmtId="49" fontId="18" fillId="0" borderId="30" xfId="10" applyNumberFormat="1" applyFont="1" applyFill="1" applyBorder="1" applyAlignment="1">
      <alignment horizontal="center" vertical="center"/>
    </xf>
    <xf numFmtId="38" fontId="18" fillId="0" borderId="111" xfId="1" applyFont="1" applyFill="1" applyBorder="1" applyAlignment="1">
      <alignment horizontal="right" vertical="center"/>
    </xf>
    <xf numFmtId="49" fontId="18" fillId="0" borderId="31" xfId="10" applyNumberFormat="1" applyFont="1" applyFill="1" applyBorder="1" applyAlignment="1">
      <alignment horizontal="center" vertical="center"/>
    </xf>
    <xf numFmtId="49" fontId="3" fillId="0" borderId="0" xfId="10" applyNumberFormat="1" applyFont="1" applyFill="1" applyBorder="1" applyAlignment="1">
      <alignment horizontal="left" vertical="center"/>
    </xf>
    <xf numFmtId="0" fontId="1" fillId="0" borderId="0" xfId="13" applyFill="1" applyBorder="1">
      <alignment vertical="center"/>
    </xf>
    <xf numFmtId="0" fontId="1" fillId="0" borderId="58" xfId="13" applyFill="1" applyBorder="1">
      <alignment vertical="center"/>
    </xf>
    <xf numFmtId="0" fontId="1" fillId="0" borderId="11" xfId="13" applyFill="1" applyBorder="1">
      <alignment vertical="center"/>
    </xf>
    <xf numFmtId="0" fontId="1" fillId="0" borderId="0" xfId="13" applyFill="1">
      <alignment vertical="center"/>
    </xf>
    <xf numFmtId="49" fontId="18" fillId="0" borderId="55" xfId="10" applyNumberFormat="1" applyFont="1" applyFill="1" applyBorder="1" applyAlignment="1">
      <alignment horizontal="center" vertical="center"/>
    </xf>
    <xf numFmtId="49" fontId="18" fillId="0" borderId="57" xfId="10" applyNumberFormat="1" applyFont="1" applyFill="1" applyBorder="1" applyAlignment="1">
      <alignment horizontal="center" vertical="center"/>
    </xf>
    <xf numFmtId="49" fontId="18" fillId="0" borderId="59" xfId="10" applyNumberFormat="1" applyFont="1" applyFill="1" applyBorder="1" applyAlignment="1">
      <alignment horizontal="center" vertical="center"/>
    </xf>
    <xf numFmtId="49" fontId="18" fillId="0" borderId="0" xfId="10" applyNumberFormat="1" applyFont="1" applyFill="1" applyBorder="1" applyAlignment="1">
      <alignment horizontal="distributed" vertical="center"/>
    </xf>
    <xf numFmtId="49" fontId="3" fillId="0" borderId="23" xfId="10" applyNumberFormat="1" applyFont="1" applyFill="1" applyBorder="1" applyAlignment="1">
      <alignment horizontal="left" vertical="center"/>
    </xf>
    <xf numFmtId="0" fontId="1" fillId="0" borderId="11" xfId="10" applyFill="1" applyBorder="1">
      <alignment vertical="center"/>
    </xf>
    <xf numFmtId="0" fontId="1" fillId="0" borderId="0" xfId="10" applyFill="1" applyBorder="1">
      <alignment vertical="center"/>
    </xf>
    <xf numFmtId="0" fontId="1" fillId="0" borderId="58" xfId="10" applyFill="1" applyBorder="1">
      <alignment vertical="center"/>
    </xf>
    <xf numFmtId="49" fontId="3" fillId="0" borderId="0" xfId="10" applyNumberFormat="1" applyFont="1" applyFill="1" applyBorder="1" applyAlignment="1">
      <alignment horizontal="center" vertical="top"/>
    </xf>
    <xf numFmtId="0" fontId="4" fillId="0" borderId="64" xfId="10" applyFont="1" applyFill="1" applyBorder="1">
      <alignment vertical="center"/>
    </xf>
    <xf numFmtId="0" fontId="4" fillId="0" borderId="54" xfId="10" applyFont="1" applyFill="1" applyBorder="1">
      <alignment vertical="center"/>
    </xf>
    <xf numFmtId="0" fontId="4" fillId="0" borderId="65" xfId="10" applyFont="1" applyFill="1" applyBorder="1">
      <alignment vertical="center"/>
    </xf>
    <xf numFmtId="0" fontId="4" fillId="0" borderId="63" xfId="10" applyFont="1" applyFill="1" applyBorder="1">
      <alignment vertical="center"/>
    </xf>
    <xf numFmtId="0" fontId="4" fillId="0" borderId="113" xfId="10" applyFont="1" applyFill="1" applyBorder="1">
      <alignment vertical="center"/>
    </xf>
    <xf numFmtId="49" fontId="3" fillId="0" borderId="0" xfId="10" applyNumberFormat="1" applyFont="1" applyFill="1" applyAlignment="1">
      <alignment horizontal="center" vertical="center"/>
    </xf>
    <xf numFmtId="0" fontId="1" fillId="0" borderId="0" xfId="10" applyFill="1">
      <alignment vertical="center"/>
    </xf>
    <xf numFmtId="0" fontId="1" fillId="0" borderId="2" xfId="10" applyFill="1" applyBorder="1">
      <alignment vertical="center"/>
    </xf>
    <xf numFmtId="38" fontId="18" fillId="0" borderId="11" xfId="1" applyFont="1" applyFill="1" applyBorder="1" applyAlignment="1">
      <alignment vertical="center"/>
    </xf>
    <xf numFmtId="38" fontId="18" fillId="0" borderId="0" xfId="1" applyFont="1" applyFill="1" applyBorder="1" applyAlignment="1">
      <alignment vertical="center"/>
    </xf>
    <xf numFmtId="0" fontId="1" fillId="0" borderId="14" xfId="10" applyFill="1" applyBorder="1">
      <alignment vertical="center"/>
    </xf>
    <xf numFmtId="0" fontId="1" fillId="0" borderId="60" xfId="10" applyFill="1" applyBorder="1">
      <alignment vertical="center"/>
    </xf>
    <xf numFmtId="0" fontId="18" fillId="0" borderId="0" xfId="11" applyNumberFormat="1" applyFont="1" applyFill="1" applyBorder="1" applyAlignment="1">
      <alignment horizontal="left" vertical="center"/>
    </xf>
    <xf numFmtId="49" fontId="18" fillId="0" borderId="0" xfId="11" applyNumberFormat="1" applyFont="1" applyFill="1" applyBorder="1" applyAlignment="1">
      <alignment horizontal="center" vertical="center"/>
    </xf>
    <xf numFmtId="49" fontId="4" fillId="0" borderId="26" xfId="11" applyNumberFormat="1" applyFont="1" applyFill="1" applyBorder="1" applyAlignment="1">
      <alignment horizontal="center" vertical="center"/>
    </xf>
    <xf numFmtId="49" fontId="4" fillId="0" borderId="30" xfId="11" applyNumberFormat="1" applyFont="1" applyFill="1" applyBorder="1" applyAlignment="1">
      <alignment horizontal="center" vertical="center"/>
    </xf>
    <xf numFmtId="49" fontId="4" fillId="0" borderId="27" xfId="11" applyNumberFormat="1" applyFont="1" applyFill="1" applyBorder="1" applyAlignment="1">
      <alignment horizontal="center" vertical="center"/>
    </xf>
    <xf numFmtId="0" fontId="8" fillId="0" borderId="0" xfId="12" applyFont="1" applyFill="1" applyAlignment="1">
      <alignment horizontal="left" vertical="center"/>
    </xf>
    <xf numFmtId="49" fontId="18" fillId="0" borderId="0" xfId="11" applyNumberFormat="1" applyFont="1" applyFill="1" applyAlignment="1">
      <alignment horizontal="center" vertical="center"/>
    </xf>
    <xf numFmtId="49" fontId="3" fillId="0" borderId="2" xfId="11" applyNumberFormat="1" applyFont="1" applyFill="1" applyBorder="1" applyAlignment="1">
      <alignment horizontal="left" vertical="center"/>
    </xf>
    <xf numFmtId="49" fontId="4" fillId="0" borderId="102" xfId="11" applyNumberFormat="1" applyFont="1" applyFill="1" applyBorder="1" applyAlignment="1">
      <alignment horizontal="center" vertical="center"/>
    </xf>
    <xf numFmtId="49" fontId="4" fillId="0" borderId="67" xfId="11" applyNumberFormat="1" applyFont="1" applyFill="1" applyBorder="1" applyAlignment="1">
      <alignment horizontal="center" vertical="center"/>
    </xf>
    <xf numFmtId="0" fontId="4" fillId="0" borderId="67" xfId="11" applyFont="1" applyFill="1" applyBorder="1">
      <alignment vertical="center"/>
    </xf>
    <xf numFmtId="0" fontId="4" fillId="0" borderId="103" xfId="11" applyFont="1" applyFill="1" applyBorder="1">
      <alignment vertical="center"/>
    </xf>
    <xf numFmtId="0" fontId="18" fillId="0" borderId="23" xfId="11" applyNumberFormat="1" applyFont="1" applyFill="1" applyBorder="1" applyAlignment="1">
      <alignment horizontal="left" vertical="center"/>
    </xf>
    <xf numFmtId="49" fontId="18" fillId="0" borderId="23" xfId="11" applyNumberFormat="1" applyFont="1" applyFill="1" applyBorder="1" applyAlignment="1">
      <alignment horizontal="center" vertical="center"/>
    </xf>
    <xf numFmtId="49" fontId="4" fillId="0" borderId="55" xfId="11" applyNumberFormat="1" applyFont="1" applyFill="1" applyBorder="1" applyAlignment="1">
      <alignment horizontal="center" vertical="center"/>
    </xf>
    <xf numFmtId="49" fontId="4" fillId="0" borderId="23" xfId="11" applyNumberFormat="1" applyFont="1" applyFill="1" applyBorder="1" applyAlignment="1">
      <alignment horizontal="center" vertical="center"/>
    </xf>
    <xf numFmtId="49" fontId="4" fillId="0" borderId="59" xfId="11" applyNumberFormat="1" applyFont="1" applyFill="1" applyBorder="1" applyAlignment="1">
      <alignment horizontal="center" vertical="center"/>
    </xf>
    <xf numFmtId="49" fontId="4" fillId="0" borderId="2" xfId="11" applyNumberFormat="1" applyFont="1" applyFill="1" applyBorder="1" applyAlignment="1">
      <alignment horizontal="center" vertical="center"/>
    </xf>
    <xf numFmtId="49" fontId="18" fillId="0" borderId="23" xfId="11" applyNumberFormat="1" applyFont="1" applyFill="1" applyBorder="1" applyAlignment="1">
      <alignment horizontal="center"/>
    </xf>
    <xf numFmtId="49" fontId="4" fillId="0" borderId="57" xfId="11" applyNumberFormat="1" applyFont="1" applyFill="1" applyBorder="1" applyAlignment="1">
      <alignment horizontal="center" vertical="center"/>
    </xf>
    <xf numFmtId="49" fontId="4" fillId="0" borderId="0" xfId="11" applyNumberFormat="1" applyFont="1" applyFill="1" applyBorder="1" applyAlignment="1">
      <alignment horizontal="center" vertical="center"/>
    </xf>
    <xf numFmtId="49" fontId="18" fillId="0" borderId="2" xfId="11" applyNumberFormat="1" applyFont="1" applyFill="1" applyBorder="1" applyAlignment="1">
      <alignment horizontal="left" vertical="top"/>
    </xf>
    <xf numFmtId="49" fontId="18" fillId="0" borderId="2" xfId="11" applyNumberFormat="1" applyFont="1" applyFill="1" applyBorder="1" applyAlignment="1">
      <alignment horizontal="center" vertical="top"/>
    </xf>
    <xf numFmtId="49" fontId="18" fillId="0" borderId="104" xfId="11" applyNumberFormat="1" applyFont="1" applyFill="1" applyBorder="1" applyAlignment="1">
      <alignment horizontal="center" vertical="center"/>
    </xf>
    <xf numFmtId="49" fontId="18" fillId="0" borderId="33" xfId="11" applyNumberFormat="1" applyFont="1" applyFill="1" applyBorder="1" applyAlignment="1">
      <alignment horizontal="center" vertical="center"/>
    </xf>
    <xf numFmtId="49" fontId="18" fillId="0" borderId="105" xfId="11" applyNumberFormat="1" applyFont="1" applyFill="1" applyBorder="1" applyAlignment="1">
      <alignment horizontal="center" vertical="center"/>
    </xf>
    <xf numFmtId="49" fontId="18" fillId="0" borderId="106" xfId="11" applyNumberFormat="1" applyFont="1" applyFill="1" applyBorder="1" applyAlignment="1">
      <alignment horizontal="center" vertical="center"/>
    </xf>
    <xf numFmtId="49" fontId="18" fillId="0" borderId="17" xfId="11" applyNumberFormat="1" applyFont="1" applyFill="1" applyBorder="1" applyAlignment="1">
      <alignment horizontal="center" vertical="center"/>
    </xf>
    <xf numFmtId="49" fontId="18" fillId="0" borderId="20" xfId="11" applyNumberFormat="1" applyFont="1" applyFill="1" applyBorder="1" applyAlignment="1">
      <alignment horizontal="center" vertical="center"/>
    </xf>
    <xf numFmtId="49" fontId="18" fillId="0" borderId="32" xfId="11" applyNumberFormat="1" applyFont="1" applyFill="1" applyBorder="1" applyAlignment="1">
      <alignment horizontal="center" vertical="center"/>
    </xf>
    <xf numFmtId="49" fontId="18" fillId="0" borderId="66" xfId="11" applyNumberFormat="1" applyFont="1" applyFill="1" applyBorder="1" applyAlignment="1">
      <alignment horizontal="center" vertical="center"/>
    </xf>
    <xf numFmtId="49" fontId="18" fillId="0" borderId="107" xfId="11" applyNumberFormat="1" applyFont="1" applyFill="1" applyBorder="1" applyAlignment="1">
      <alignment horizontal="center" vertical="center" textRotation="255"/>
    </xf>
    <xf numFmtId="49" fontId="18" fillId="0" borderId="108" xfId="11" applyNumberFormat="1" applyFont="1" applyFill="1" applyBorder="1" applyAlignment="1">
      <alignment horizontal="center" vertical="center" textRotation="255"/>
    </xf>
    <xf numFmtId="49" fontId="18" fillId="0" borderId="112" xfId="11" applyNumberFormat="1" applyFont="1" applyFill="1" applyBorder="1" applyAlignment="1">
      <alignment horizontal="center" vertical="center" textRotation="255"/>
    </xf>
    <xf numFmtId="49" fontId="22" fillId="0" borderId="33" xfId="11" applyNumberFormat="1" applyFont="1" applyFill="1" applyBorder="1" applyAlignment="1">
      <alignment horizontal="distributed" vertical="center"/>
    </xf>
    <xf numFmtId="0" fontId="0" fillId="0" borderId="33" xfId="0" applyFill="1" applyBorder="1" applyAlignment="1">
      <alignment horizontal="distributed" vertical="center"/>
    </xf>
    <xf numFmtId="0" fontId="4" fillId="0" borderId="23" xfId="11" applyFont="1" applyFill="1" applyBorder="1">
      <alignment vertical="center"/>
    </xf>
    <xf numFmtId="0" fontId="4" fillId="0" borderId="46" xfId="11" applyFont="1" applyFill="1" applyBorder="1">
      <alignment vertical="center"/>
    </xf>
    <xf numFmtId="0" fontId="1" fillId="0" borderId="23" xfId="11" applyFill="1" applyBorder="1">
      <alignment vertical="center"/>
    </xf>
    <xf numFmtId="0" fontId="1" fillId="0" borderId="56" xfId="11" applyFill="1" applyBorder="1">
      <alignment vertical="center"/>
    </xf>
    <xf numFmtId="49" fontId="18" fillId="0" borderId="33" xfId="11" applyNumberFormat="1" applyFont="1" applyFill="1" applyBorder="1" applyAlignment="1">
      <alignment horizontal="distributed" vertical="center"/>
    </xf>
    <xf numFmtId="0" fontId="4" fillId="0" borderId="33" xfId="11" applyFont="1" applyFill="1" applyBorder="1">
      <alignment vertical="center"/>
    </xf>
    <xf numFmtId="0" fontId="4" fillId="0" borderId="105" xfId="11" applyFont="1" applyFill="1" applyBorder="1">
      <alignment vertical="center"/>
    </xf>
    <xf numFmtId="49" fontId="18" fillId="0" borderId="3" xfId="11" applyNumberFormat="1" applyFont="1" applyFill="1" applyBorder="1" applyAlignment="1">
      <alignment horizontal="center" vertical="center" textRotation="255"/>
    </xf>
    <xf numFmtId="0" fontId="4" fillId="0" borderId="3" xfId="11" applyFont="1" applyFill="1" applyBorder="1">
      <alignment vertical="center"/>
    </xf>
    <xf numFmtId="49" fontId="18" fillId="0" borderId="0" xfId="11" applyNumberFormat="1" applyFont="1" applyFill="1" applyBorder="1" applyAlignment="1">
      <alignment horizontal="left" vertical="center"/>
    </xf>
    <xf numFmtId="49" fontId="18" fillId="0" borderId="23" xfId="11" applyNumberFormat="1" applyFont="1" applyFill="1" applyBorder="1" applyAlignment="1">
      <alignment horizontal="distributed" vertical="center"/>
    </xf>
    <xf numFmtId="0" fontId="0" fillId="0" borderId="23" xfId="0" applyFill="1" applyBorder="1" applyAlignment="1">
      <alignment horizontal="distributed" vertical="center"/>
    </xf>
    <xf numFmtId="0" fontId="0" fillId="0" borderId="5" xfId="0" applyFill="1" applyBorder="1" applyAlignment="1">
      <alignment horizontal="distributed" vertical="center"/>
    </xf>
    <xf numFmtId="0" fontId="4" fillId="0" borderId="0" xfId="11" applyFont="1" applyFill="1" applyBorder="1">
      <alignment vertical="center"/>
    </xf>
    <xf numFmtId="0" fontId="4" fillId="0" borderId="13" xfId="11" applyFont="1" applyFill="1" applyBorder="1">
      <alignment vertical="center"/>
    </xf>
    <xf numFmtId="0" fontId="4" fillId="0" borderId="110" xfId="11" applyFont="1" applyFill="1" applyBorder="1">
      <alignment vertical="center"/>
    </xf>
    <xf numFmtId="0" fontId="4" fillId="0" borderId="5" xfId="11" applyFont="1" applyFill="1" applyBorder="1">
      <alignment vertical="center"/>
    </xf>
    <xf numFmtId="0" fontId="4" fillId="0" borderId="40" xfId="11" applyFont="1" applyFill="1" applyBorder="1">
      <alignment vertical="center"/>
    </xf>
    <xf numFmtId="49" fontId="18" fillId="0" borderId="28" xfId="11" applyNumberFormat="1" applyFont="1" applyFill="1" applyBorder="1" applyAlignment="1">
      <alignment horizontal="center" vertical="center" textRotation="255"/>
    </xf>
    <xf numFmtId="0" fontId="4" fillId="0" borderId="19" xfId="11" applyFont="1" applyFill="1" applyBorder="1">
      <alignment vertical="center"/>
    </xf>
    <xf numFmtId="49" fontId="18" fillId="0" borderId="23" xfId="11" applyNumberFormat="1" applyFont="1" applyFill="1" applyBorder="1" applyAlignment="1">
      <alignment horizontal="left" vertical="center"/>
    </xf>
    <xf numFmtId="49" fontId="18" fillId="0" borderId="2" xfId="11" applyNumberFormat="1" applyFont="1" applyFill="1" applyBorder="1" applyAlignment="1">
      <alignment horizontal="left" vertical="center"/>
    </xf>
    <xf numFmtId="0" fontId="0" fillId="0" borderId="2" xfId="0" applyFill="1" applyBorder="1" applyAlignment="1">
      <alignment horizontal="distributed" vertical="center"/>
    </xf>
    <xf numFmtId="49" fontId="18" fillId="0" borderId="7" xfId="11" applyNumberFormat="1" applyFont="1" applyFill="1" applyBorder="1" applyAlignment="1">
      <alignment horizontal="center" vertical="center"/>
    </xf>
    <xf numFmtId="0" fontId="4" fillId="0" borderId="7" xfId="11" applyFont="1" applyFill="1" applyBorder="1">
      <alignment vertical="center"/>
    </xf>
    <xf numFmtId="0" fontId="4" fillId="0" borderId="18" xfId="11" applyFont="1" applyFill="1" applyBorder="1">
      <alignment vertical="center"/>
    </xf>
    <xf numFmtId="0" fontId="1" fillId="0" borderId="7" xfId="11" applyFill="1" applyBorder="1">
      <alignment vertical="center"/>
    </xf>
    <xf numFmtId="0" fontId="1" fillId="0" borderId="75" xfId="11" applyFill="1" applyBorder="1">
      <alignment vertical="center"/>
    </xf>
    <xf numFmtId="38" fontId="18" fillId="0" borderId="18" xfId="1" applyFont="1" applyFill="1" applyBorder="1" applyAlignment="1">
      <alignment horizontal="right" vertical="center"/>
    </xf>
    <xf numFmtId="0" fontId="4" fillId="0" borderId="17" xfId="11" applyFont="1" applyFill="1" applyBorder="1">
      <alignment vertical="center"/>
    </xf>
    <xf numFmtId="0" fontId="4" fillId="0" borderId="20" xfId="11" applyFont="1" applyFill="1" applyBorder="1">
      <alignment vertical="center"/>
    </xf>
    <xf numFmtId="0" fontId="4" fillId="0" borderId="66" xfId="11" applyFont="1" applyFill="1" applyBorder="1">
      <alignment vertical="center"/>
    </xf>
    <xf numFmtId="0" fontId="4" fillId="0" borderId="59" xfId="11" applyFont="1" applyFill="1" applyBorder="1">
      <alignment vertical="center"/>
    </xf>
    <xf numFmtId="0" fontId="4" fillId="0" borderId="2" xfId="11" applyFont="1" applyFill="1" applyBorder="1">
      <alignment vertical="center"/>
    </xf>
    <xf numFmtId="0" fontId="4" fillId="0" borderId="25" xfId="11" applyFont="1" applyFill="1" applyBorder="1">
      <alignment vertical="center"/>
    </xf>
    <xf numFmtId="49" fontId="18" fillId="0" borderId="23" xfId="11" applyNumberFormat="1" applyFont="1" applyFill="1" applyBorder="1" applyAlignment="1">
      <alignment horizontal="center" vertical="center" textRotation="255"/>
    </xf>
    <xf numFmtId="0" fontId="4" fillId="0" borderId="58" xfId="11" applyFont="1" applyFill="1" applyBorder="1">
      <alignment vertical="center"/>
    </xf>
    <xf numFmtId="0" fontId="4" fillId="0" borderId="11" xfId="11" applyFont="1" applyFill="1" applyBorder="1">
      <alignment vertical="center"/>
    </xf>
    <xf numFmtId="49" fontId="18" fillId="0" borderId="2" xfId="11" applyNumberFormat="1" applyFont="1" applyFill="1" applyBorder="1" applyAlignment="1">
      <alignment horizontal="distributed" vertical="center"/>
    </xf>
    <xf numFmtId="49" fontId="18" fillId="0" borderId="0" xfId="11" applyNumberFormat="1" applyFont="1" applyFill="1" applyBorder="1" applyAlignment="1">
      <alignment horizontal="center" vertical="center" textRotation="255"/>
    </xf>
    <xf numFmtId="0" fontId="4" fillId="0" borderId="30" xfId="11" applyFont="1" applyFill="1" applyBorder="1">
      <alignment vertical="center"/>
    </xf>
    <xf numFmtId="0" fontId="4" fillId="0" borderId="31" xfId="11" applyFont="1" applyFill="1" applyBorder="1">
      <alignment vertical="center"/>
    </xf>
    <xf numFmtId="0" fontId="4" fillId="0" borderId="111" xfId="11" applyFont="1" applyFill="1" applyBorder="1">
      <alignment vertical="center"/>
    </xf>
    <xf numFmtId="0" fontId="0" fillId="0" borderId="0" xfId="0" applyFill="1" applyAlignment="1">
      <alignment horizontal="distributed" vertical="center"/>
    </xf>
    <xf numFmtId="0" fontId="4" fillId="0" borderId="56" xfId="11" applyFont="1" applyFill="1" applyBorder="1">
      <alignment vertical="center"/>
    </xf>
    <xf numFmtId="49" fontId="18" fillId="0" borderId="30" xfId="11" applyNumberFormat="1" applyFont="1" applyFill="1" applyBorder="1" applyAlignment="1">
      <alignment horizontal="distributed" vertical="center"/>
    </xf>
    <xf numFmtId="0" fontId="0" fillId="0" borderId="30" xfId="0" applyFill="1" applyBorder="1" applyAlignment="1">
      <alignment horizontal="distributed" vertical="center"/>
    </xf>
    <xf numFmtId="0" fontId="4" fillId="0" borderId="60" xfId="11" applyFont="1" applyFill="1" applyBorder="1">
      <alignment vertical="center"/>
    </xf>
    <xf numFmtId="0" fontId="4" fillId="0" borderId="75" xfId="11" applyFont="1" applyFill="1" applyBorder="1">
      <alignment vertical="center"/>
    </xf>
    <xf numFmtId="0" fontId="4" fillId="0" borderId="108" xfId="11" applyFont="1" applyFill="1" applyBorder="1">
      <alignment vertical="center"/>
    </xf>
    <xf numFmtId="0" fontId="4" fillId="0" borderId="112" xfId="11" applyFont="1" applyFill="1" applyBorder="1">
      <alignment vertical="center"/>
    </xf>
    <xf numFmtId="0" fontId="0" fillId="0" borderId="0" xfId="0" applyFill="1" applyBorder="1" applyAlignment="1">
      <alignment horizontal="distributed" vertical="center"/>
    </xf>
    <xf numFmtId="38" fontId="24" fillId="0" borderId="23" xfId="1" applyFont="1" applyFill="1" applyBorder="1" applyAlignment="1">
      <alignment horizontal="center" vertical="center" shrinkToFit="1"/>
    </xf>
    <xf numFmtId="0" fontId="1" fillId="0" borderId="0" xfId="11" applyFill="1" applyBorder="1">
      <alignment vertical="center"/>
    </xf>
    <xf numFmtId="49" fontId="18" fillId="0" borderId="30" xfId="11" applyNumberFormat="1" applyFont="1" applyFill="1" applyBorder="1" applyAlignment="1">
      <alignment horizontal="center" vertical="center"/>
    </xf>
    <xf numFmtId="0" fontId="1" fillId="0" borderId="0" xfId="14" applyFill="1" applyBorder="1">
      <alignment vertical="center"/>
    </xf>
    <xf numFmtId="0" fontId="1" fillId="0" borderId="58" xfId="14" applyFill="1" applyBorder="1">
      <alignment vertical="center"/>
    </xf>
    <xf numFmtId="0" fontId="1" fillId="0" borderId="11" xfId="14" applyFill="1" applyBorder="1">
      <alignment vertical="center"/>
    </xf>
    <xf numFmtId="0" fontId="1" fillId="0" borderId="0" xfId="14" applyFill="1">
      <alignment vertical="center"/>
    </xf>
    <xf numFmtId="49" fontId="18" fillId="0" borderId="55" xfId="11" applyNumberFormat="1" applyFont="1" applyFill="1" applyBorder="1" applyAlignment="1">
      <alignment horizontal="center" vertical="center"/>
    </xf>
    <xf numFmtId="49" fontId="18" fillId="0" borderId="57" xfId="11" applyNumberFormat="1" applyFont="1" applyFill="1" applyBorder="1" applyAlignment="1">
      <alignment horizontal="center" vertical="center"/>
    </xf>
    <xf numFmtId="49" fontId="18" fillId="0" borderId="59"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0" fontId="1" fillId="0" borderId="11" xfId="11" applyFill="1" applyBorder="1">
      <alignment vertical="center"/>
    </xf>
    <xf numFmtId="0" fontId="1" fillId="0" borderId="58" xfId="11" applyFill="1" applyBorder="1">
      <alignment vertical="center"/>
    </xf>
    <xf numFmtId="49" fontId="9" fillId="0" borderId="0" xfId="11" applyNumberFormat="1" applyFont="1" applyFill="1" applyBorder="1" applyAlignment="1">
      <alignment horizontal="left" vertical="center"/>
    </xf>
    <xf numFmtId="49" fontId="9" fillId="0" borderId="58" xfId="11" applyNumberFormat="1" applyFont="1" applyFill="1" applyBorder="1" applyAlignment="1">
      <alignment horizontal="left" vertical="center"/>
    </xf>
    <xf numFmtId="49" fontId="3" fillId="0" borderId="0" xfId="11" applyNumberFormat="1" applyFont="1" applyFill="1" applyAlignment="1">
      <alignment horizontal="center" vertical="center"/>
    </xf>
    <xf numFmtId="0" fontId="4" fillId="0" borderId="64" xfId="11" applyFont="1" applyFill="1" applyBorder="1">
      <alignment vertical="center"/>
    </xf>
    <xf numFmtId="0" fontId="4" fillId="0" borderId="54" xfId="11" applyFont="1" applyFill="1" applyBorder="1">
      <alignment vertical="center"/>
    </xf>
    <xf numFmtId="0" fontId="4" fillId="0" borderId="63" xfId="11" applyFont="1" applyFill="1" applyBorder="1">
      <alignment vertical="center"/>
    </xf>
    <xf numFmtId="0" fontId="4" fillId="0" borderId="113" xfId="11" applyFont="1" applyFill="1" applyBorder="1">
      <alignment vertical="center"/>
    </xf>
    <xf numFmtId="0" fontId="1" fillId="0" borderId="14" xfId="11" applyFill="1" applyBorder="1">
      <alignment vertical="center"/>
    </xf>
    <xf numFmtId="0" fontId="1" fillId="0" borderId="2" xfId="11" applyFill="1" applyBorder="1">
      <alignment vertical="center"/>
    </xf>
    <xf numFmtId="0" fontId="1" fillId="0" borderId="60" xfId="11" applyFill="1" applyBorder="1">
      <alignment vertical="center"/>
    </xf>
    <xf numFmtId="0" fontId="1" fillId="0" borderId="0" xfId="11" applyFill="1">
      <alignment vertical="center"/>
    </xf>
    <xf numFmtId="49" fontId="3" fillId="0" borderId="23" xfId="6" applyNumberFormat="1" applyFont="1" applyBorder="1" applyAlignment="1">
      <alignment horizontal="left"/>
    </xf>
    <xf numFmtId="0" fontId="3" fillId="0" borderId="30" xfId="6" applyFont="1" applyBorder="1" applyAlignment="1">
      <alignment horizontal="center" vertical="center"/>
    </xf>
    <xf numFmtId="0" fontId="3" fillId="0" borderId="26" xfId="6" applyFont="1" applyBorder="1" applyAlignment="1">
      <alignment horizontal="center" vertical="center"/>
    </xf>
    <xf numFmtId="0" fontId="3" fillId="0" borderId="27" xfId="6" applyFont="1" applyBorder="1" applyAlignment="1">
      <alignment horizontal="center" vertical="center"/>
    </xf>
    <xf numFmtId="0" fontId="3" fillId="0" borderId="28" xfId="6" applyFont="1" applyBorder="1" applyAlignment="1">
      <alignment horizontal="center" vertical="center"/>
    </xf>
    <xf numFmtId="0" fontId="3" fillId="0" borderId="23" xfId="6" applyFont="1" applyBorder="1" applyAlignment="1">
      <alignment horizontal="center" vertical="center"/>
    </xf>
    <xf numFmtId="0" fontId="3" fillId="0" borderId="29" xfId="6" applyFont="1" applyBorder="1" applyAlignment="1">
      <alignment horizontal="center" vertical="center"/>
    </xf>
    <xf numFmtId="0" fontId="5" fillId="0" borderId="0" xfId="6" applyFont="1" applyFill="1" applyBorder="1" applyAlignment="1">
      <alignment horizontal="left" vertical="center"/>
    </xf>
    <xf numFmtId="0" fontId="5" fillId="0" borderId="1" xfId="6" applyFont="1" applyFill="1" applyBorder="1" applyAlignment="1">
      <alignment horizontal="left" vertical="center"/>
    </xf>
    <xf numFmtId="0" fontId="5" fillId="0" borderId="7" xfId="6" applyFont="1" applyFill="1" applyBorder="1" applyAlignment="1">
      <alignment horizontal="left" vertical="center"/>
    </xf>
    <xf numFmtId="3" fontId="5" fillId="0" borderId="0" xfId="6" applyNumberFormat="1" applyFont="1" applyFill="1" applyBorder="1" applyAlignment="1">
      <alignment vertical="center"/>
    </xf>
    <xf numFmtId="0" fontId="28" fillId="0" borderId="0" xfId="6" applyFont="1" applyFill="1" applyBorder="1" applyAlignment="1">
      <alignment horizontal="left" vertical="center"/>
    </xf>
    <xf numFmtId="0" fontId="5" fillId="0" borderId="70" xfId="6" applyFont="1" applyFill="1" applyBorder="1" applyAlignment="1">
      <alignment horizontal="left" vertical="center"/>
    </xf>
    <xf numFmtId="0" fontId="5" fillId="0" borderId="6" xfId="6" applyFont="1" applyFill="1" applyBorder="1" applyAlignment="1">
      <alignment horizontal="center" vertical="center"/>
    </xf>
    <xf numFmtId="0" fontId="5" fillId="0" borderId="11" xfId="6" applyFont="1" applyFill="1" applyBorder="1" applyAlignment="1">
      <alignment horizontal="center" vertical="center"/>
    </xf>
    <xf numFmtId="0" fontId="5" fillId="0" borderId="9" xfId="6" applyFont="1" applyFill="1" applyBorder="1" applyAlignment="1">
      <alignment horizontal="center" vertical="center"/>
    </xf>
    <xf numFmtId="0" fontId="5" fillId="0" borderId="10" xfId="6" applyFont="1" applyFill="1" applyBorder="1" applyAlignment="1">
      <alignment horizontal="center" vertical="center"/>
    </xf>
    <xf numFmtId="0" fontId="5" fillId="0" borderId="12" xfId="6" applyFont="1" applyFill="1" applyBorder="1" applyAlignment="1">
      <alignment horizontal="center" vertical="center"/>
    </xf>
    <xf numFmtId="0" fontId="5" fillId="0" borderId="18" xfId="6" applyFont="1" applyFill="1" applyBorder="1" applyAlignment="1">
      <alignment horizontal="center" vertical="center"/>
    </xf>
    <xf numFmtId="0" fontId="5" fillId="0" borderId="13" xfId="6" applyFont="1" applyFill="1" applyBorder="1" applyAlignment="1">
      <alignment horizontal="center" vertical="center"/>
    </xf>
    <xf numFmtId="0" fontId="5" fillId="0" borderId="3" xfId="6" applyFont="1" applyFill="1" applyBorder="1" applyAlignment="1">
      <alignment horizontal="left" vertical="center"/>
    </xf>
    <xf numFmtId="38" fontId="5" fillId="0" borderId="6"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61" xfId="1" applyFont="1" applyFill="1" applyBorder="1" applyAlignment="1">
      <alignment horizontal="center" vertical="center"/>
    </xf>
    <xf numFmtId="38" fontId="5" fillId="0" borderId="40" xfId="1" applyFont="1" applyFill="1" applyBorder="1" applyAlignment="1">
      <alignment horizontal="center" vertical="center"/>
    </xf>
    <xf numFmtId="0" fontId="3" fillId="0" borderId="0" xfId="6" applyFont="1" applyAlignment="1">
      <alignment horizontal="center" vertical="center"/>
    </xf>
    <xf numFmtId="49" fontId="5" fillId="0" borderId="5" xfId="6" applyNumberFormat="1" applyFont="1" applyFill="1" applyBorder="1" applyAlignment="1">
      <alignment horizontal="left" vertical="center"/>
    </xf>
    <xf numFmtId="0" fontId="5" fillId="0" borderId="0" xfId="6" applyFont="1" applyFill="1" applyBorder="1" applyAlignment="1">
      <alignment horizontal="center" vertical="center"/>
    </xf>
    <xf numFmtId="0" fontId="5" fillId="0" borderId="1" xfId="6" applyFont="1" applyFill="1" applyBorder="1" applyAlignment="1">
      <alignment horizontal="center" vertical="center"/>
    </xf>
    <xf numFmtId="49" fontId="26" fillId="0" borderId="0" xfId="6" applyNumberFormat="1" applyFont="1" applyFill="1" applyBorder="1" applyAlignment="1">
      <alignment horizontal="left" vertical="center"/>
    </xf>
    <xf numFmtId="49" fontId="5" fillId="0" borderId="0" xfId="6" applyNumberFormat="1" applyFont="1" applyFill="1" applyBorder="1" applyAlignment="1">
      <alignment horizontal="left" vertical="center"/>
    </xf>
    <xf numFmtId="0" fontId="5" fillId="0" borderId="16" xfId="6" applyFont="1" applyFill="1" applyBorder="1" applyAlignment="1">
      <alignment horizontal="left" vertical="center"/>
    </xf>
    <xf numFmtId="0" fontId="5" fillId="0" borderId="7" xfId="6" applyFont="1" applyFill="1" applyBorder="1" applyAlignment="1">
      <alignment horizontal="center" vertical="center"/>
    </xf>
    <xf numFmtId="0" fontId="5" fillId="0" borderId="53" xfId="6" applyFont="1" applyFill="1" applyBorder="1" applyAlignment="1">
      <alignment horizontal="center" vertical="center"/>
    </xf>
    <xf numFmtId="0" fontId="3" fillId="0" borderId="0" xfId="6" applyNumberFormat="1" applyFont="1" applyFill="1" applyBorder="1" applyAlignment="1">
      <alignment horizontal="center" vertical="center"/>
    </xf>
    <xf numFmtId="49" fontId="18" fillId="0" borderId="23" xfId="10" applyNumberFormat="1" applyFont="1" applyFill="1" applyBorder="1" applyAlignment="1">
      <alignment horizontal="center"/>
    </xf>
    <xf numFmtId="0" fontId="5" fillId="0" borderId="23" xfId="6" applyFont="1" applyFill="1" applyBorder="1" applyAlignment="1">
      <alignment horizontal="left" vertical="center"/>
    </xf>
    <xf numFmtId="0" fontId="15" fillId="0" borderId="0" xfId="0" applyFont="1" applyAlignment="1">
      <alignment horizontal="center" vertical="center"/>
    </xf>
    <xf numFmtId="49" fontId="4" fillId="0" borderId="26" xfId="5" applyNumberFormat="1" applyFont="1" applyFill="1" applyBorder="1" applyAlignment="1">
      <alignment horizontal="center" vertical="center"/>
    </xf>
    <xf numFmtId="49" fontId="4" fillId="0" borderId="30" xfId="5" applyNumberFormat="1" applyFont="1" applyFill="1" applyBorder="1" applyAlignment="1">
      <alignment horizontal="center" vertical="center"/>
    </xf>
    <xf numFmtId="49" fontId="4" fillId="0" borderId="27" xfId="5" applyNumberFormat="1" applyFont="1" applyFill="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8" xfId="0" applyFont="1" applyBorder="1" applyAlignment="1">
      <alignment horizontal="left" vertical="center"/>
    </xf>
    <xf numFmtId="0" fontId="3" fillId="0" borderId="37" xfId="0" applyFont="1" applyBorder="1" applyAlignment="1">
      <alignment horizontal="left" vertical="center"/>
    </xf>
    <xf numFmtId="0" fontId="3" fillId="0" borderId="27" xfId="0" applyFont="1" applyBorder="1" applyAlignment="1">
      <alignment horizontal="center" vertical="center" shrinkToFit="1"/>
    </xf>
    <xf numFmtId="0" fontId="3" fillId="0" borderId="17"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3" fillId="0" borderId="36" xfId="0" applyFont="1" applyFill="1" applyBorder="1" applyAlignment="1">
      <alignment horizontal="left" vertical="center"/>
    </xf>
    <xf numFmtId="186" fontId="9" fillId="0" borderId="22" xfId="0" applyNumberFormat="1" applyFont="1" applyBorder="1" applyAlignment="1">
      <alignment horizontal="right" vertical="center"/>
    </xf>
    <xf numFmtId="186" fontId="9" fillId="0" borderId="23" xfId="0" applyNumberFormat="1" applyFont="1" applyBorder="1" applyAlignment="1">
      <alignment horizontal="right" vertical="center"/>
    </xf>
    <xf numFmtId="186" fontId="9" fillId="0" borderId="29" xfId="0" applyNumberFormat="1" applyFont="1" applyBorder="1" applyAlignment="1">
      <alignment horizontal="right" vertical="center"/>
    </xf>
    <xf numFmtId="186" fontId="9" fillId="0" borderId="61" xfId="0" applyNumberFormat="1" applyFont="1" applyBorder="1" applyAlignment="1">
      <alignment horizontal="right" vertical="center"/>
    </xf>
    <xf numFmtId="186" fontId="9" fillId="0" borderId="5" xfId="0" applyNumberFormat="1" applyFont="1" applyBorder="1" applyAlignment="1">
      <alignment horizontal="right" vertical="center"/>
    </xf>
    <xf numFmtId="186" fontId="9" fillId="0" borderId="47"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0" xfId="0" applyNumberFormat="1" applyFont="1" applyBorder="1" applyAlignment="1">
      <alignment horizontal="right" vertical="center"/>
    </xf>
    <xf numFmtId="186" fontId="3" fillId="0" borderId="1" xfId="0" applyNumberFormat="1" applyFont="1" applyBorder="1" applyAlignment="1">
      <alignment horizontal="right" vertical="center"/>
    </xf>
    <xf numFmtId="186" fontId="3" fillId="0" borderId="47" xfId="0" applyNumberFormat="1" applyFont="1" applyBorder="1" applyAlignment="1">
      <alignment horizontal="right" vertical="center"/>
    </xf>
    <xf numFmtId="186" fontId="3" fillId="0" borderId="13" xfId="0" applyNumberFormat="1" applyFont="1" applyBorder="1" applyAlignment="1">
      <alignment horizontal="right" vertical="center"/>
    </xf>
    <xf numFmtId="186" fontId="3" fillId="0" borderId="11" xfId="1" applyNumberFormat="1" applyFont="1" applyBorder="1" applyAlignment="1">
      <alignment horizontal="right" vertical="center"/>
    </xf>
    <xf numFmtId="186" fontId="3" fillId="0" borderId="0" xfId="1" applyNumberFormat="1" applyFont="1" applyBorder="1" applyAlignment="1">
      <alignment horizontal="right" vertical="center"/>
    </xf>
    <xf numFmtId="186" fontId="3" fillId="0" borderId="13" xfId="1" applyNumberFormat="1" applyFont="1" applyBorder="1" applyAlignment="1">
      <alignment horizontal="right" vertical="center"/>
    </xf>
    <xf numFmtId="186" fontId="3" fillId="0" borderId="61" xfId="1" applyNumberFormat="1" applyFont="1" applyBorder="1" applyAlignment="1">
      <alignment horizontal="right" vertical="center"/>
    </xf>
    <xf numFmtId="186" fontId="3" fillId="0" borderId="5" xfId="1" applyNumberFormat="1" applyFont="1" applyBorder="1" applyAlignment="1">
      <alignment horizontal="right" vertical="center"/>
    </xf>
    <xf numFmtId="186" fontId="3" fillId="0" borderId="40" xfId="1" applyNumberFormat="1" applyFont="1" applyBorder="1" applyAlignment="1">
      <alignment horizontal="right" vertical="center"/>
    </xf>
    <xf numFmtId="186" fontId="3" fillId="0" borderId="9" xfId="1" applyNumberFormat="1" applyFont="1" applyBorder="1" applyAlignment="1">
      <alignment horizontal="right" vertical="center"/>
    </xf>
    <xf numFmtId="186" fontId="3" fillId="0" borderId="10" xfId="1" applyNumberFormat="1" applyFont="1" applyBorder="1" applyAlignment="1">
      <alignment horizontal="right" vertical="center"/>
    </xf>
    <xf numFmtId="186" fontId="3" fillId="0" borderId="12" xfId="1" applyNumberFormat="1" applyFont="1" applyBorder="1" applyAlignment="1">
      <alignment horizontal="right"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186" fontId="3" fillId="0" borderId="115" xfId="0" applyNumberFormat="1" applyFont="1" applyBorder="1" applyAlignment="1">
      <alignment horizontal="right" vertical="center"/>
    </xf>
    <xf numFmtId="186" fontId="3" fillId="0" borderId="116" xfId="0" applyNumberFormat="1" applyFont="1" applyBorder="1" applyAlignment="1">
      <alignment horizontal="right" vertical="center"/>
    </xf>
    <xf numFmtId="186" fontId="3" fillId="0" borderId="117" xfId="0" applyNumberFormat="1" applyFont="1" applyBorder="1" applyAlignment="1">
      <alignment horizontal="right" vertical="center"/>
    </xf>
    <xf numFmtId="186" fontId="3" fillId="0" borderId="21" xfId="0" applyNumberFormat="1" applyFont="1" applyBorder="1" applyAlignment="1">
      <alignment horizontal="right" vertical="center"/>
    </xf>
    <xf numFmtId="186" fontId="9" fillId="0" borderId="46" xfId="0" applyNumberFormat="1" applyFont="1" applyBorder="1" applyAlignment="1">
      <alignment horizontal="right" vertical="center"/>
    </xf>
    <xf numFmtId="186" fontId="9" fillId="0" borderId="40" xfId="0" applyNumberFormat="1" applyFont="1" applyBorder="1" applyAlignment="1">
      <alignment horizontal="right" vertical="center"/>
    </xf>
    <xf numFmtId="186" fontId="9" fillId="0" borderId="22" xfId="1" applyNumberFormat="1" applyFont="1" applyBorder="1" applyAlignment="1">
      <alignment horizontal="right" vertical="center"/>
    </xf>
    <xf numFmtId="186" fontId="9" fillId="0" borderId="23" xfId="1" applyNumberFormat="1" applyFont="1" applyBorder="1" applyAlignment="1">
      <alignment horizontal="right" vertical="center"/>
    </xf>
    <xf numFmtId="186" fontId="9" fillId="0" borderId="46" xfId="1" applyNumberFormat="1" applyFont="1" applyBorder="1" applyAlignment="1">
      <alignment horizontal="right" vertical="center"/>
    </xf>
    <xf numFmtId="186" fontId="9" fillId="0" borderId="61" xfId="1" applyNumberFormat="1" applyFont="1" applyBorder="1" applyAlignment="1">
      <alignment horizontal="right" vertical="center"/>
    </xf>
    <xf numFmtId="186" fontId="9" fillId="0" borderId="5" xfId="1" applyNumberFormat="1" applyFont="1" applyBorder="1" applyAlignment="1">
      <alignment horizontal="right" vertical="center"/>
    </xf>
    <xf numFmtId="186" fontId="9" fillId="0" borderId="40" xfId="1" applyNumberFormat="1" applyFont="1" applyBorder="1" applyAlignment="1">
      <alignment horizontal="right" vertical="center"/>
    </xf>
    <xf numFmtId="0" fontId="5" fillId="0" borderId="0" xfId="0" applyFont="1" applyBorder="1" applyAlignment="1">
      <alignment horizontal="center" vertical="center"/>
    </xf>
    <xf numFmtId="0" fontId="3" fillId="0" borderId="115" xfId="0" applyFont="1" applyBorder="1" applyAlignment="1">
      <alignment horizontal="right" vertical="center"/>
    </xf>
    <xf numFmtId="0" fontId="3" fillId="0" borderId="116" xfId="0" applyFont="1" applyBorder="1" applyAlignment="1">
      <alignment horizontal="right" vertical="center"/>
    </xf>
    <xf numFmtId="0" fontId="3" fillId="0" borderId="117" xfId="0" applyFont="1" applyBorder="1" applyAlignment="1">
      <alignment horizontal="right" vertical="center"/>
    </xf>
    <xf numFmtId="0" fontId="3" fillId="0" borderId="30" xfId="0" applyFont="1" applyBorder="1" applyAlignment="1">
      <alignment horizontal="distributed"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185" fontId="3" fillId="0" borderId="8" xfId="1" applyNumberFormat="1" applyFont="1" applyBorder="1" applyAlignment="1">
      <alignment horizontal="right" vertical="center"/>
    </xf>
    <xf numFmtId="185" fontId="3" fillId="0" borderId="10" xfId="1" applyNumberFormat="1" applyFont="1" applyBorder="1" applyAlignment="1">
      <alignment horizontal="right" vertical="center"/>
    </xf>
    <xf numFmtId="185" fontId="3" fillId="0" borderId="35" xfId="1" applyNumberFormat="1" applyFont="1" applyBorder="1" applyAlignment="1">
      <alignment horizontal="right" vertical="center"/>
    </xf>
    <xf numFmtId="186" fontId="3" fillId="0" borderId="28" xfId="1" applyNumberFormat="1" applyFont="1" applyBorder="1" applyAlignment="1">
      <alignment horizontal="right" vertical="center"/>
    </xf>
    <xf numFmtId="186" fontId="3" fillId="0" borderId="29" xfId="1" applyNumberFormat="1" applyFont="1" applyBorder="1" applyAlignment="1">
      <alignment horizontal="right" vertical="center"/>
    </xf>
    <xf numFmtId="186" fontId="3" fillId="0" borderId="24" xfId="1" applyNumberFormat="1" applyFont="1" applyBorder="1" applyAlignment="1">
      <alignment horizontal="right" vertical="center"/>
    </xf>
    <xf numFmtId="186" fontId="3" fillId="0" borderId="47" xfId="1" applyNumberFormat="1" applyFont="1" applyBorder="1" applyAlignment="1">
      <alignment horizontal="right" vertical="center"/>
    </xf>
    <xf numFmtId="0" fontId="3" fillId="0" borderId="2" xfId="0" applyFont="1" applyBorder="1" applyAlignment="1">
      <alignment horizontal="left"/>
    </xf>
    <xf numFmtId="185" fontId="3" fillId="0" borderId="24" xfId="1" applyNumberFormat="1" applyFont="1" applyBorder="1" applyAlignment="1">
      <alignment horizontal="right" vertical="center"/>
    </xf>
    <xf numFmtId="185" fontId="3" fillId="0" borderId="5" xfId="1" applyNumberFormat="1" applyFont="1" applyBorder="1" applyAlignment="1">
      <alignment horizontal="right" vertical="center"/>
    </xf>
    <xf numFmtId="185" fontId="3" fillId="0" borderId="47" xfId="1" applyNumberFormat="1" applyFont="1" applyBorder="1" applyAlignment="1">
      <alignment horizontal="right" vertical="center"/>
    </xf>
    <xf numFmtId="185" fontId="3" fillId="0" borderId="15" xfId="1" applyNumberFormat="1" applyFont="1" applyBorder="1" applyAlignment="1">
      <alignment horizontal="right" vertical="center"/>
    </xf>
    <xf numFmtId="185" fontId="3" fillId="0" borderId="17" xfId="1" applyNumberFormat="1" applyFont="1" applyBorder="1" applyAlignment="1">
      <alignment horizontal="right" vertical="center"/>
    </xf>
    <xf numFmtId="185" fontId="3" fillId="0" borderId="36" xfId="1" applyNumberFormat="1" applyFont="1" applyBorder="1" applyAlignment="1">
      <alignment horizontal="right" vertical="center"/>
    </xf>
    <xf numFmtId="185" fontId="3" fillId="0" borderId="9" xfId="1" applyNumberFormat="1" applyFont="1" applyBorder="1" applyAlignment="1">
      <alignment horizontal="right" vertical="center"/>
    </xf>
    <xf numFmtId="185" fontId="3" fillId="0" borderId="32" xfId="1" applyNumberFormat="1" applyFont="1" applyBorder="1" applyAlignment="1">
      <alignment horizontal="right"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185" fontId="3" fillId="0" borderId="37" xfId="1" applyNumberFormat="1" applyFont="1" applyBorder="1" applyAlignment="1">
      <alignment horizontal="right" vertical="center"/>
    </xf>
    <xf numFmtId="185" fontId="3" fillId="0" borderId="33" xfId="1" applyNumberFormat="1" applyFont="1" applyBorder="1" applyAlignment="1">
      <alignment horizontal="right" vertical="center"/>
    </xf>
    <xf numFmtId="185" fontId="3" fillId="0" borderId="34" xfId="1" applyNumberFormat="1" applyFont="1" applyBorder="1" applyAlignment="1">
      <alignment horizontal="right" vertical="center"/>
    </xf>
    <xf numFmtId="185" fontId="3" fillId="0" borderId="14" xfId="1" applyNumberFormat="1" applyFont="1" applyBorder="1" applyAlignment="1">
      <alignment horizontal="right" vertical="center"/>
    </xf>
    <xf numFmtId="185" fontId="3" fillId="0" borderId="2" xfId="1" applyNumberFormat="1" applyFont="1" applyBorder="1" applyAlignment="1">
      <alignment horizontal="right" vertical="center"/>
    </xf>
    <xf numFmtId="185" fontId="3" fillId="0" borderId="21" xfId="1" applyNumberFormat="1" applyFont="1" applyBorder="1" applyAlignment="1">
      <alignment horizontal="right" vertical="center"/>
    </xf>
    <xf numFmtId="0" fontId="3" fillId="0" borderId="123" xfId="0" applyFont="1" applyBorder="1" applyAlignment="1">
      <alignment horizontal="center" vertical="center"/>
    </xf>
    <xf numFmtId="185" fontId="3" fillId="0" borderId="19" xfId="1" applyNumberFormat="1" applyFont="1" applyBorder="1" applyAlignment="1">
      <alignment horizontal="right" vertical="center"/>
    </xf>
    <xf numFmtId="0" fontId="3" fillId="0" borderId="124" xfId="0" applyFont="1" applyBorder="1" applyAlignment="1">
      <alignment horizontal="center" vertical="center"/>
    </xf>
    <xf numFmtId="0" fontId="3" fillId="0" borderId="78" xfId="0" applyFont="1" applyBorder="1" applyAlignment="1">
      <alignment horizontal="center" vertical="center"/>
    </xf>
    <xf numFmtId="185" fontId="3" fillId="0" borderId="61" xfId="1" applyNumberFormat="1" applyFont="1" applyBorder="1" applyAlignment="1">
      <alignment horizontal="right" vertical="center"/>
    </xf>
    <xf numFmtId="0" fontId="3" fillId="0" borderId="125" xfId="0" applyFont="1" applyBorder="1" applyAlignment="1">
      <alignment horizontal="center" vertical="center"/>
    </xf>
    <xf numFmtId="0" fontId="3" fillId="0" borderId="3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1" xfId="0" applyFont="1" applyFill="1" applyBorder="1" applyAlignment="1">
      <alignment horizontal="center" vertical="center"/>
    </xf>
    <xf numFmtId="185" fontId="3" fillId="0" borderId="45" xfId="1" applyNumberFormat="1" applyFont="1" applyBorder="1" applyAlignment="1">
      <alignment horizontal="right" vertical="center"/>
    </xf>
    <xf numFmtId="0" fontId="3" fillId="0" borderId="81" xfId="0" applyFont="1" applyBorder="1" applyAlignment="1">
      <alignment horizontal="center" vertical="center"/>
    </xf>
    <xf numFmtId="185" fontId="3" fillId="0" borderId="22" xfId="1" applyNumberFormat="1" applyFont="1" applyBorder="1" applyAlignment="1">
      <alignment horizontal="right" vertical="center"/>
    </xf>
    <xf numFmtId="185" fontId="3" fillId="0" borderId="23" xfId="1" applyNumberFormat="1" applyFont="1" applyBorder="1" applyAlignment="1">
      <alignment horizontal="right" vertical="center"/>
    </xf>
    <xf numFmtId="185" fontId="3" fillId="0" borderId="29" xfId="1" applyNumberFormat="1" applyFont="1" applyBorder="1" applyAlignment="1">
      <alignment horizontal="right" vertical="center"/>
    </xf>
    <xf numFmtId="0" fontId="3" fillId="0" borderId="2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26" xfId="0" applyFont="1" applyBorder="1" applyAlignment="1">
      <alignment horizontal="center" vertical="center" textRotation="255"/>
    </xf>
    <xf numFmtId="0" fontId="4" fillId="0" borderId="99" xfId="0" applyFont="1" applyBorder="1" applyAlignment="1">
      <alignment horizontal="center" vertical="center" textRotation="255"/>
    </xf>
    <xf numFmtId="0" fontId="4" fillId="0" borderId="41" xfId="0" applyFont="1" applyBorder="1" applyAlignment="1">
      <alignment horizontal="center" vertical="center" textRotation="255"/>
    </xf>
    <xf numFmtId="0" fontId="3" fillId="0" borderId="49" xfId="0" applyFont="1" applyBorder="1" applyAlignment="1">
      <alignment horizontal="center" vertical="center" textRotation="255"/>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52" xfId="0" applyFont="1" applyBorder="1" applyAlignment="1">
      <alignment horizontal="center" vertical="center" textRotation="255"/>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186" fontId="3" fillId="0" borderId="52" xfId="1" applyNumberFormat="1" applyFont="1" applyBorder="1" applyAlignment="1">
      <alignment horizontal="right" vertical="center"/>
    </xf>
    <xf numFmtId="186" fontId="3" fillId="0" borderId="50" xfId="1" applyNumberFormat="1" applyFont="1" applyBorder="1" applyAlignment="1">
      <alignment horizontal="right" vertical="center"/>
    </xf>
    <xf numFmtId="183" fontId="3" fillId="0" borderId="10" xfId="0" applyNumberFormat="1" applyFont="1" applyBorder="1" applyAlignment="1">
      <alignment horizontal="center" vertical="center"/>
    </xf>
    <xf numFmtId="183" fontId="3" fillId="0" borderId="12" xfId="0" applyNumberFormat="1" applyFont="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Border="1" applyAlignment="1">
      <alignment vertical="center" textRotation="255"/>
    </xf>
    <xf numFmtId="0" fontId="3" fillId="0" borderId="18" xfId="0" applyFont="1" applyBorder="1" applyAlignment="1">
      <alignment vertical="center" textRotation="255"/>
    </xf>
    <xf numFmtId="0" fontId="3" fillId="0" borderId="11" xfId="0" applyFont="1" applyBorder="1" applyAlignment="1">
      <alignment vertical="center" textRotation="255"/>
    </xf>
    <xf numFmtId="0" fontId="3" fillId="0" borderId="13" xfId="0" applyFont="1" applyBorder="1" applyAlignment="1">
      <alignment vertical="center" textRotation="255"/>
    </xf>
    <xf numFmtId="0" fontId="3" fillId="0" borderId="61" xfId="0" applyFont="1" applyBorder="1" applyAlignment="1">
      <alignment vertical="center" textRotation="255"/>
    </xf>
    <xf numFmtId="0" fontId="3" fillId="0" borderId="40" xfId="0" applyFont="1" applyBorder="1" applyAlignment="1">
      <alignment vertical="center" textRotation="255"/>
    </xf>
    <xf numFmtId="0" fontId="3" fillId="0" borderId="0" xfId="0" applyFont="1" applyAlignment="1">
      <alignment horizontal="center"/>
    </xf>
    <xf numFmtId="0" fontId="3" fillId="0" borderId="2" xfId="0" applyFont="1" applyBorder="1" applyAlignment="1">
      <alignment horizontal="center"/>
    </xf>
    <xf numFmtId="185" fontId="3" fillId="0" borderId="35" xfId="0" applyNumberFormat="1" applyFont="1" applyBorder="1" applyAlignment="1">
      <alignment vertical="center"/>
    </xf>
    <xf numFmtId="185" fontId="3" fillId="0" borderId="36" xfId="0" applyNumberFormat="1" applyFont="1" applyBorder="1" applyAlignment="1">
      <alignment vertical="center"/>
    </xf>
    <xf numFmtId="185" fontId="3" fillId="0" borderId="14" xfId="0" applyNumberFormat="1" applyFont="1" applyBorder="1" applyAlignment="1">
      <alignment vertical="center"/>
    </xf>
    <xf numFmtId="185" fontId="3" fillId="0" borderId="2" xfId="0" applyNumberFormat="1" applyFont="1" applyBorder="1" applyAlignment="1">
      <alignment vertical="center"/>
    </xf>
    <xf numFmtId="185" fontId="3" fillId="0" borderId="21" xfId="0" applyNumberFormat="1" applyFont="1" applyBorder="1" applyAlignment="1">
      <alignment vertical="center"/>
    </xf>
    <xf numFmtId="185" fontId="3" fillId="0" borderId="53" xfId="0" applyNumberFormat="1" applyFont="1" applyBorder="1" applyAlignment="1">
      <alignment vertical="center"/>
    </xf>
    <xf numFmtId="185" fontId="3" fillId="0" borderId="34" xfId="0" applyNumberFormat="1" applyFont="1" applyBorder="1" applyAlignment="1">
      <alignment vertical="center"/>
    </xf>
    <xf numFmtId="185" fontId="3" fillId="0" borderId="47" xfId="0" applyNumberFormat="1" applyFont="1" applyBorder="1" applyAlignment="1">
      <alignment vertical="center"/>
    </xf>
    <xf numFmtId="185" fontId="3" fillId="0" borderId="25" xfId="0" applyNumberFormat="1" applyFont="1" applyBorder="1" applyAlignment="1">
      <alignment vertical="center"/>
    </xf>
    <xf numFmtId="185" fontId="3" fillId="0" borderId="37" xfId="0" applyNumberFormat="1" applyFont="1" applyBorder="1" applyAlignment="1">
      <alignment horizontal="right" vertical="center"/>
    </xf>
    <xf numFmtId="185" fontId="3" fillId="0" borderId="8" xfId="0" applyNumberFormat="1" applyFont="1" applyBorder="1" applyAlignment="1">
      <alignment horizontal="right" vertical="center"/>
    </xf>
    <xf numFmtId="185" fontId="3" fillId="0" borderId="15" xfId="0" applyNumberFormat="1" applyFont="1" applyBorder="1" applyAlignment="1">
      <alignment horizontal="right" vertical="center"/>
    </xf>
    <xf numFmtId="185" fontId="3" fillId="0" borderId="16" xfId="0" applyNumberFormat="1" applyFont="1" applyBorder="1" applyAlignment="1">
      <alignment horizontal="right" vertical="center"/>
    </xf>
    <xf numFmtId="185" fontId="3" fillId="0" borderId="11" xfId="0" applyNumberFormat="1" applyFont="1" applyBorder="1" applyAlignment="1">
      <alignment vertical="center"/>
    </xf>
    <xf numFmtId="185" fontId="3" fillId="0" borderId="0" xfId="0" applyNumberFormat="1" applyFont="1" applyBorder="1" applyAlignment="1">
      <alignment vertical="center"/>
    </xf>
    <xf numFmtId="185" fontId="3" fillId="0" borderId="13" xfId="0" applyNumberFormat="1" applyFont="1" applyBorder="1" applyAlignment="1">
      <alignment vertical="center"/>
    </xf>
    <xf numFmtId="185" fontId="3" fillId="0" borderId="19" xfId="0" applyNumberFormat="1" applyFont="1" applyBorder="1" applyAlignment="1">
      <alignment horizontal="right" vertical="center"/>
    </xf>
    <xf numFmtId="185" fontId="3" fillId="0" borderId="24" xfId="0" applyNumberFormat="1" applyFont="1" applyBorder="1" applyAlignment="1">
      <alignment horizontal="right" vertical="center"/>
    </xf>
    <xf numFmtId="185" fontId="3" fillId="0" borderId="45" xfId="0" applyNumberFormat="1" applyFont="1" applyBorder="1" applyAlignment="1">
      <alignment horizontal="center" vertical="center"/>
    </xf>
    <xf numFmtId="185" fontId="3" fillId="0" borderId="33" xfId="0" applyNumberFormat="1" applyFont="1" applyBorder="1" applyAlignment="1">
      <alignment horizontal="center" vertical="center"/>
    </xf>
    <xf numFmtId="185" fontId="3" fillId="0" borderId="9" xfId="0" applyNumberFormat="1" applyFont="1" applyBorder="1" applyAlignment="1">
      <alignment horizontal="center" vertical="center"/>
    </xf>
    <xf numFmtId="185" fontId="3" fillId="0" borderId="10" xfId="0" applyNumberFormat="1" applyFont="1" applyBorder="1" applyAlignment="1">
      <alignment horizontal="center" vertical="center"/>
    </xf>
    <xf numFmtId="0" fontId="3" fillId="0" borderId="126" xfId="0" applyFont="1" applyBorder="1" applyAlignment="1">
      <alignment horizontal="center" vertical="center"/>
    </xf>
    <xf numFmtId="0" fontId="4" fillId="0" borderId="41" xfId="0" applyFont="1" applyBorder="1" applyAlignment="1">
      <alignment horizontal="center" vertical="center"/>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6" xfId="0" applyFont="1" applyBorder="1" applyAlignment="1">
      <alignment horizontal="distributed" vertical="center"/>
    </xf>
    <xf numFmtId="0" fontId="3" fillId="0" borderId="14" xfId="0" applyFont="1" applyBorder="1" applyAlignment="1">
      <alignment horizontal="distributed" vertical="center"/>
    </xf>
    <xf numFmtId="0" fontId="3" fillId="0" borderId="25" xfId="0" applyFont="1" applyBorder="1" applyAlignment="1">
      <alignment horizontal="distributed" vertical="center"/>
    </xf>
    <xf numFmtId="0" fontId="3" fillId="0" borderId="0" xfId="0" applyFont="1" applyAlignment="1">
      <alignment horizontal="right" vertical="center"/>
    </xf>
    <xf numFmtId="185" fontId="3" fillId="0" borderId="14" xfId="0" applyNumberFormat="1" applyFont="1" applyBorder="1" applyAlignment="1">
      <alignment horizontal="center" vertical="center"/>
    </xf>
    <xf numFmtId="185" fontId="3" fillId="0" borderId="2" xfId="0" applyNumberFormat="1" applyFont="1" applyBorder="1" applyAlignment="1">
      <alignment horizontal="center" vertical="center"/>
    </xf>
    <xf numFmtId="185" fontId="3" fillId="0" borderId="6" xfId="0" applyNumberFormat="1" applyFont="1" applyBorder="1" applyAlignment="1">
      <alignment horizontal="center" vertical="center"/>
    </xf>
    <xf numFmtId="185" fontId="3" fillId="0" borderId="7" xfId="0" applyNumberFormat="1" applyFont="1" applyBorder="1" applyAlignment="1">
      <alignment horizontal="center" vertical="center"/>
    </xf>
    <xf numFmtId="185" fontId="3" fillId="0" borderId="32" xfId="0" applyNumberFormat="1" applyFont="1" applyBorder="1" applyAlignment="1">
      <alignment horizontal="center" vertical="center"/>
    </xf>
    <xf numFmtId="185" fontId="3" fillId="0" borderId="17" xfId="0" applyNumberFormat="1" applyFont="1" applyBorder="1" applyAlignment="1">
      <alignment horizontal="center" vertical="center"/>
    </xf>
    <xf numFmtId="0" fontId="3" fillId="0" borderId="99" xfId="0" applyFont="1" applyBorder="1" applyAlignment="1">
      <alignment horizontal="center" vertical="center" textRotation="255"/>
    </xf>
    <xf numFmtId="0" fontId="3" fillId="0" borderId="41" xfId="0" applyFont="1" applyBorder="1" applyAlignment="1">
      <alignment horizontal="center" vertical="center" textRotation="255"/>
    </xf>
    <xf numFmtId="0" fontId="16" fillId="0" borderId="6" xfId="0" applyFont="1" applyBorder="1" applyAlignment="1">
      <alignment horizontal="center" vertical="center" wrapText="1"/>
    </xf>
    <xf numFmtId="0" fontId="0" fillId="0" borderId="7"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0" fillId="0" borderId="25" xfId="0" applyBorder="1" applyAlignment="1">
      <alignment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35"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wrapText="1"/>
    </xf>
    <xf numFmtId="0" fontId="16"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3"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9" fillId="0" borderId="0" xfId="0" applyFont="1" applyBorder="1" applyAlignment="1">
      <alignment horizontal="center" vertical="top" wrapText="1"/>
    </xf>
    <xf numFmtId="0" fontId="16" fillId="0" borderId="3" xfId="0" applyFont="1" applyBorder="1" applyAlignment="1">
      <alignment horizontal="center" vertical="top" wrapText="1"/>
    </xf>
    <xf numFmtId="0" fontId="16" fillId="0" borderId="0" xfId="0" applyFont="1" applyBorder="1" applyAlignment="1">
      <alignment horizontal="center" vertical="top" wrapText="1"/>
    </xf>
    <xf numFmtId="0" fontId="16" fillId="0" borderId="13" xfId="0" applyFont="1" applyBorder="1" applyAlignment="1">
      <alignment horizontal="center" vertical="top" wrapText="1"/>
    </xf>
    <xf numFmtId="0" fontId="16" fillId="0" borderId="1" xfId="0" applyFont="1" applyBorder="1" applyAlignment="1">
      <alignment horizontal="center" vertical="top" wrapText="1"/>
    </xf>
    <xf numFmtId="186" fontId="16" fillId="0" borderId="9" xfId="0" applyNumberFormat="1" applyFont="1" applyBorder="1" applyAlignment="1">
      <alignment horizontal="right" vertical="center"/>
    </xf>
    <xf numFmtId="186" fontId="16" fillId="0" borderId="10" xfId="0" applyNumberFormat="1" applyFont="1" applyBorder="1" applyAlignment="1">
      <alignment horizontal="right" vertical="center"/>
    </xf>
    <xf numFmtId="186" fontId="16" fillId="0" borderId="12" xfId="0" applyNumberFormat="1" applyFont="1" applyBorder="1" applyAlignment="1">
      <alignment horizontal="right" vertical="center"/>
    </xf>
    <xf numFmtId="0" fontId="16" fillId="0" borderId="9"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2" xfId="0" applyFont="1" applyBorder="1" applyAlignment="1">
      <alignment horizontal="center" vertical="center" textRotation="255"/>
    </xf>
    <xf numFmtId="186" fontId="16" fillId="0" borderId="35" xfId="0" applyNumberFormat="1" applyFont="1" applyBorder="1" applyAlignment="1">
      <alignment horizontal="right" vertical="center"/>
    </xf>
    <xf numFmtId="186" fontId="16" fillId="0" borderId="8" xfId="0" applyNumberFormat="1" applyFont="1" applyBorder="1" applyAlignment="1">
      <alignment horizontal="right" vertical="center"/>
    </xf>
    <xf numFmtId="186" fontId="16" fillId="0" borderId="45" xfId="0" applyNumberFormat="1" applyFont="1" applyBorder="1" applyAlignment="1">
      <alignment horizontal="right" vertical="center"/>
    </xf>
    <xf numFmtId="186" fontId="16" fillId="0" borderId="33" xfId="0" applyNumberFormat="1" applyFont="1" applyBorder="1" applyAlignment="1">
      <alignment horizontal="right" vertical="center"/>
    </xf>
    <xf numFmtId="186" fontId="16" fillId="0" borderId="81" xfId="0" applyNumberFormat="1" applyFont="1" applyBorder="1" applyAlignment="1">
      <alignment horizontal="right" vertical="center"/>
    </xf>
    <xf numFmtId="0" fontId="16" fillId="0" borderId="7" xfId="0" applyFont="1" applyBorder="1" applyAlignment="1">
      <alignment vertical="center" textRotation="255"/>
    </xf>
    <xf numFmtId="0" fontId="16" fillId="0" borderId="0" xfId="0" applyFont="1" applyBorder="1" applyAlignment="1">
      <alignment vertical="center" textRotation="255"/>
    </xf>
    <xf numFmtId="0" fontId="16" fillId="0" borderId="5" xfId="0" applyFont="1" applyBorder="1" applyAlignment="1">
      <alignment horizontal="center" vertical="center"/>
    </xf>
    <xf numFmtId="0" fontId="16" fillId="0" borderId="40" xfId="0" applyFont="1" applyBorder="1" applyAlignment="1">
      <alignment horizontal="center" vertical="center"/>
    </xf>
    <xf numFmtId="0" fontId="16" fillId="0" borderId="61" xfId="0" applyFont="1" applyBorder="1" applyAlignment="1">
      <alignment horizontal="center" vertical="center"/>
    </xf>
    <xf numFmtId="0" fontId="34" fillId="0" borderId="7" xfId="0" applyFont="1" applyBorder="1" applyAlignment="1">
      <alignment vertical="center" wrapText="1"/>
    </xf>
    <xf numFmtId="0" fontId="34" fillId="0" borderId="18" xfId="0" applyFont="1" applyBorder="1" applyAlignment="1">
      <alignment vertical="center" wrapText="1"/>
    </xf>
    <xf numFmtId="0" fontId="34" fillId="0" borderId="11" xfId="0" applyFont="1" applyBorder="1" applyAlignment="1">
      <alignment vertical="center" wrapText="1"/>
    </xf>
    <xf numFmtId="0" fontId="34" fillId="0" borderId="0" xfId="0" applyFont="1" applyAlignment="1">
      <alignment vertical="center" wrapText="1"/>
    </xf>
    <xf numFmtId="0" fontId="34" fillId="0" borderId="13" xfId="0" applyFont="1" applyBorder="1" applyAlignment="1">
      <alignment vertical="center" wrapText="1"/>
    </xf>
    <xf numFmtId="0" fontId="34" fillId="0" borderId="14" xfId="0" applyFont="1" applyBorder="1" applyAlignment="1">
      <alignment vertical="center" wrapText="1"/>
    </xf>
    <xf numFmtId="0" fontId="34" fillId="0" borderId="2" xfId="0" applyFont="1" applyBorder="1" applyAlignment="1">
      <alignment vertical="center" wrapText="1"/>
    </xf>
    <xf numFmtId="0" fontId="34" fillId="0" borderId="25" xfId="0" applyFont="1" applyBorder="1" applyAlignment="1">
      <alignment vertical="center" wrapText="1"/>
    </xf>
    <xf numFmtId="0" fontId="0" fillId="0" borderId="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16" fillId="0" borderId="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8" xfId="0" applyFont="1" applyBorder="1" applyAlignment="1">
      <alignment horizontal="center" vertical="center"/>
    </xf>
    <xf numFmtId="0" fontId="16" fillId="0" borderId="23" xfId="0" applyFont="1" applyBorder="1" applyAlignment="1">
      <alignment horizontal="center" vertical="center"/>
    </xf>
    <xf numFmtId="0" fontId="16" fillId="0" borderId="46" xfId="0" applyFont="1" applyBorder="1" applyAlignment="1">
      <alignment horizontal="center" vertical="center"/>
    </xf>
    <xf numFmtId="0" fontId="16" fillId="0" borderId="45" xfId="0" applyFont="1" applyBorder="1" applyAlignment="1">
      <alignment horizontal="center" vertical="center" textRotation="255"/>
    </xf>
    <xf numFmtId="0" fontId="16" fillId="0" borderId="33" xfId="0" applyFont="1" applyBorder="1" applyAlignment="1">
      <alignment horizontal="center" vertical="center" textRotation="255"/>
    </xf>
    <xf numFmtId="0" fontId="16" fillId="0" borderId="81" xfId="0" applyFont="1" applyBorder="1" applyAlignment="1">
      <alignment horizontal="center" vertical="center" textRotation="255"/>
    </xf>
    <xf numFmtId="186" fontId="16" fillId="0" borderId="34" xfId="0" applyNumberFormat="1" applyFont="1" applyBorder="1" applyAlignment="1">
      <alignment horizontal="right" vertical="center"/>
    </xf>
    <xf numFmtId="186" fontId="16" fillId="0" borderId="6" xfId="0" applyNumberFormat="1" applyFont="1" applyBorder="1" applyAlignment="1">
      <alignment horizontal="right" vertical="center"/>
    </xf>
    <xf numFmtId="186" fontId="16" fillId="0" borderId="7" xfId="0" applyNumberFormat="1" applyFont="1" applyBorder="1" applyAlignment="1">
      <alignment horizontal="right" vertical="center"/>
    </xf>
    <xf numFmtId="186" fontId="16" fillId="0" borderId="18" xfId="0" applyNumberFormat="1" applyFont="1" applyBorder="1" applyAlignment="1">
      <alignment horizontal="right" vertical="center"/>
    </xf>
    <xf numFmtId="186" fontId="16" fillId="0" borderId="37" xfId="0" applyNumberFormat="1" applyFont="1" applyBorder="1" applyAlignment="1">
      <alignment horizontal="right" vertical="center"/>
    </xf>
    <xf numFmtId="181" fontId="16" fillId="0" borderId="45" xfId="0" applyNumberFormat="1" applyFont="1" applyBorder="1" applyAlignment="1">
      <alignment horizontal="right" vertical="center"/>
    </xf>
    <xf numFmtId="181" fontId="16" fillId="0" borderId="33" xfId="0" applyNumberFormat="1" applyFont="1" applyBorder="1" applyAlignment="1">
      <alignment horizontal="right" vertical="center"/>
    </xf>
    <xf numFmtId="181" fontId="16" fillId="0" borderId="34" xfId="0" applyNumberFormat="1" applyFont="1" applyBorder="1" applyAlignment="1">
      <alignment horizontal="right" vertical="center"/>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8" xfId="0" applyFont="1" applyBorder="1" applyAlignment="1">
      <alignment horizontal="center" vertical="center" textRotation="255"/>
    </xf>
    <xf numFmtId="186" fontId="16" fillId="0" borderId="53" xfId="0" applyNumberFormat="1" applyFont="1" applyBorder="1" applyAlignment="1">
      <alignment horizontal="right" vertical="center"/>
    </xf>
    <xf numFmtId="186" fontId="16" fillId="0" borderId="16" xfId="0" applyNumberFormat="1" applyFont="1" applyBorder="1" applyAlignment="1">
      <alignment horizontal="right" vertical="center"/>
    </xf>
    <xf numFmtId="181" fontId="16" fillId="0" borderId="9" xfId="0" applyNumberFormat="1" applyFont="1" applyBorder="1" applyAlignment="1">
      <alignment horizontal="right" vertical="center"/>
    </xf>
    <xf numFmtId="181" fontId="16" fillId="0" borderId="10" xfId="0" applyNumberFormat="1" applyFont="1" applyBorder="1" applyAlignment="1">
      <alignment horizontal="right" vertical="center"/>
    </xf>
    <xf numFmtId="181" fontId="16" fillId="0" borderId="35" xfId="0" applyNumberFormat="1" applyFont="1" applyBorder="1" applyAlignment="1">
      <alignment horizontal="right" vertical="center"/>
    </xf>
    <xf numFmtId="186" fontId="0" fillId="0" borderId="7" xfId="0" applyNumberFormat="1" applyBorder="1">
      <alignment vertical="center"/>
    </xf>
    <xf numFmtId="186" fontId="0" fillId="0" borderId="18" xfId="0" applyNumberFormat="1" applyBorder="1">
      <alignment vertical="center"/>
    </xf>
    <xf numFmtId="181" fontId="16" fillId="0" borderId="6" xfId="0" applyNumberFormat="1" applyFont="1" applyBorder="1" applyAlignment="1">
      <alignment horizontal="right" vertical="center"/>
    </xf>
    <xf numFmtId="181" fontId="16" fillId="0" borderId="7" xfId="0" applyNumberFormat="1" applyFont="1" applyBorder="1" applyAlignment="1">
      <alignment horizontal="right" vertical="center"/>
    </xf>
    <xf numFmtId="181" fontId="16" fillId="0" borderId="53" xfId="0" applyNumberFormat="1" applyFont="1" applyBorder="1" applyAlignment="1">
      <alignment horizontal="right" vertical="center"/>
    </xf>
    <xf numFmtId="0" fontId="16" fillId="0" borderId="24" xfId="0" applyFont="1" applyBorder="1" applyAlignment="1">
      <alignment horizontal="center" vertical="center"/>
    </xf>
    <xf numFmtId="0" fontId="16" fillId="0" borderId="61"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40" xfId="0" applyFont="1" applyBorder="1" applyAlignment="1">
      <alignment horizontal="center" vertical="center" textRotation="255"/>
    </xf>
    <xf numFmtId="186" fontId="16" fillId="0" borderId="61" xfId="0" applyNumberFormat="1" applyFont="1" applyBorder="1" applyAlignment="1">
      <alignment horizontal="right" vertical="center"/>
    </xf>
    <xf numFmtId="186" fontId="16" fillId="0" borderId="5" xfId="0" applyNumberFormat="1" applyFont="1" applyBorder="1" applyAlignment="1">
      <alignment horizontal="right" vertical="center"/>
    </xf>
    <xf numFmtId="186" fontId="16" fillId="0" borderId="40" xfId="0" applyNumberFormat="1" applyFont="1" applyBorder="1" applyAlignment="1">
      <alignment horizontal="right" vertical="center"/>
    </xf>
    <xf numFmtId="186" fontId="16" fillId="0" borderId="47" xfId="0" applyNumberFormat="1" applyFont="1" applyBorder="1" applyAlignment="1">
      <alignment horizontal="right" vertical="center"/>
    </xf>
    <xf numFmtId="186" fontId="16" fillId="0" borderId="24" xfId="0" applyNumberFormat="1" applyFont="1" applyBorder="1" applyAlignment="1">
      <alignment horizontal="right" vertical="center"/>
    </xf>
    <xf numFmtId="0" fontId="16" fillId="0" borderId="19" xfId="0" applyFont="1" applyBorder="1" applyAlignment="1">
      <alignment horizontal="center" vertical="center"/>
    </xf>
    <xf numFmtId="0" fontId="16" fillId="0" borderId="2" xfId="0" applyFont="1" applyBorder="1" applyAlignment="1">
      <alignment horizontal="center" vertical="center"/>
    </xf>
    <xf numFmtId="0" fontId="16" fillId="0" borderId="25" xfId="0" applyFont="1" applyBorder="1" applyAlignment="1">
      <alignment horizontal="center" vertical="center"/>
    </xf>
    <xf numFmtId="186" fontId="16" fillId="0" borderId="32" xfId="0" applyNumberFormat="1" applyFont="1" applyBorder="1" applyAlignment="1">
      <alignment horizontal="right" vertical="center"/>
    </xf>
    <xf numFmtId="186" fontId="16" fillId="0" borderId="17" xfId="0" applyNumberFormat="1" applyFont="1" applyBorder="1" applyAlignment="1">
      <alignment horizontal="right" vertical="center"/>
    </xf>
    <xf numFmtId="186" fontId="16" fillId="0" borderId="20" xfId="0" applyNumberFormat="1" applyFont="1" applyBorder="1" applyAlignment="1">
      <alignment horizontal="right" vertical="center"/>
    </xf>
    <xf numFmtId="0" fontId="16" fillId="0" borderId="32"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20" xfId="0" applyFont="1" applyBorder="1" applyAlignment="1">
      <alignment horizontal="center" vertical="center" textRotation="255"/>
    </xf>
    <xf numFmtId="186" fontId="16" fillId="0" borderId="36" xfId="0" applyNumberFormat="1" applyFont="1" applyBorder="1" applyAlignment="1">
      <alignment horizontal="right" vertical="center"/>
    </xf>
    <xf numFmtId="186" fontId="16" fillId="0" borderId="15" xfId="0" applyNumberFormat="1" applyFont="1" applyBorder="1" applyAlignment="1">
      <alignment horizontal="right" vertical="center"/>
    </xf>
    <xf numFmtId="181" fontId="16" fillId="0" borderId="61" xfId="0" applyNumberFormat="1" applyFont="1" applyBorder="1" applyAlignment="1">
      <alignment horizontal="right" vertical="center"/>
    </xf>
    <xf numFmtId="181" fontId="16" fillId="0" borderId="5" xfId="0" applyNumberFormat="1" applyFont="1" applyBorder="1" applyAlignment="1">
      <alignment horizontal="right" vertical="center"/>
    </xf>
    <xf numFmtId="181" fontId="16" fillId="0" borderId="47" xfId="0" applyNumberFormat="1" applyFont="1" applyBorder="1" applyAlignment="1">
      <alignment horizontal="right" vertical="center"/>
    </xf>
    <xf numFmtId="181" fontId="16" fillId="0" borderId="9" xfId="0" applyNumberFormat="1" applyFont="1" applyBorder="1" applyAlignment="1" applyProtection="1">
      <alignment horizontal="right" vertical="center"/>
    </xf>
    <xf numFmtId="181" fontId="16" fillId="0" borderId="10" xfId="0" applyNumberFormat="1" applyFont="1" applyBorder="1" applyAlignment="1" applyProtection="1">
      <alignment horizontal="right" vertical="center"/>
    </xf>
    <xf numFmtId="181" fontId="16" fillId="0" borderId="35" xfId="0" applyNumberFormat="1" applyFont="1" applyBorder="1" applyAlignment="1" applyProtection="1">
      <alignment horizontal="right" vertical="center"/>
    </xf>
    <xf numFmtId="181" fontId="16" fillId="0" borderId="32" xfId="0" applyNumberFormat="1" applyFont="1" applyBorder="1" applyAlignment="1">
      <alignment horizontal="right" vertical="center"/>
    </xf>
    <xf numFmtId="181" fontId="16" fillId="0" borderId="17" xfId="0" applyNumberFormat="1" applyFont="1" applyBorder="1" applyAlignment="1">
      <alignment horizontal="right" vertical="center"/>
    </xf>
    <xf numFmtId="181" fontId="16" fillId="0" borderId="36" xfId="0" applyNumberFormat="1" applyFont="1" applyBorder="1" applyAlignment="1">
      <alignment horizontal="right" vertical="center"/>
    </xf>
    <xf numFmtId="0" fontId="3" fillId="0" borderId="7" xfId="3" applyFont="1" applyBorder="1" applyAlignment="1">
      <alignment horizontal="distributed" vertical="center"/>
    </xf>
    <xf numFmtId="186" fontId="3" fillId="0" borderId="8" xfId="3" applyNumberFormat="1" applyFont="1" applyBorder="1" applyAlignment="1">
      <alignment horizontal="right" vertical="center"/>
    </xf>
    <xf numFmtId="186" fontId="3" fillId="0" borderId="10" xfId="3" applyNumberFormat="1" applyFont="1" applyBorder="1" applyAlignment="1">
      <alignment horizontal="right" vertical="center"/>
    </xf>
    <xf numFmtId="186" fontId="3" fillId="0" borderId="12" xfId="3" applyNumberFormat="1" applyFont="1" applyBorder="1" applyAlignment="1">
      <alignment horizontal="right" vertical="center"/>
    </xf>
    <xf numFmtId="186" fontId="3" fillId="0" borderId="9" xfId="3" applyNumberFormat="1" applyFont="1" applyBorder="1" applyAlignment="1">
      <alignment horizontal="right" vertical="center"/>
    </xf>
    <xf numFmtId="0" fontId="5" fillId="0" borderId="0" xfId="3" applyFont="1" applyBorder="1" applyAlignment="1">
      <alignment horizontal="center"/>
    </xf>
    <xf numFmtId="0" fontId="7" fillId="0" borderId="0" xfId="3" applyFont="1" applyAlignment="1">
      <alignment horizontal="center" vertical="center"/>
    </xf>
    <xf numFmtId="0" fontId="3" fillId="0" borderId="2" xfId="3" applyFont="1" applyBorder="1" applyAlignment="1">
      <alignment horizontal="left" vertical="center"/>
    </xf>
    <xf numFmtId="0" fontId="5" fillId="0" borderId="0" xfId="3" applyFont="1" applyAlignment="1">
      <alignment horizontal="left" vertical="center"/>
    </xf>
    <xf numFmtId="0" fontId="5" fillId="0" borderId="2" xfId="3" applyFont="1" applyBorder="1" applyAlignment="1">
      <alignment horizontal="left" vertical="center"/>
    </xf>
    <xf numFmtId="0" fontId="3" fillId="0" borderId="26" xfId="3" applyFont="1" applyBorder="1" applyAlignment="1">
      <alignment horizontal="center" vertical="center"/>
    </xf>
    <xf numFmtId="0" fontId="3" fillId="0" borderId="30" xfId="3" applyFont="1" applyBorder="1" applyAlignment="1">
      <alignment horizontal="center" vertical="center"/>
    </xf>
    <xf numFmtId="0" fontId="3" fillId="0" borderId="31" xfId="3" applyFont="1" applyBorder="1" applyAlignment="1">
      <alignment horizontal="center" vertical="center"/>
    </xf>
    <xf numFmtId="0" fontId="3" fillId="0" borderId="48" xfId="3" applyFont="1" applyBorder="1" applyAlignment="1">
      <alignment horizontal="center" vertical="center"/>
    </xf>
    <xf numFmtId="0" fontId="3" fillId="0" borderId="27" xfId="3" applyFont="1" applyBorder="1" applyAlignment="1">
      <alignment horizontal="center" vertical="center"/>
    </xf>
    <xf numFmtId="185" fontId="3" fillId="0" borderId="61" xfId="3" applyNumberFormat="1" applyFont="1" applyBorder="1" applyAlignment="1">
      <alignment horizontal="right" vertical="center"/>
    </xf>
    <xf numFmtId="185" fontId="3" fillId="0" borderId="5" xfId="3" applyNumberFormat="1" applyFont="1" applyBorder="1" applyAlignment="1">
      <alignment horizontal="right" vertical="center"/>
    </xf>
    <xf numFmtId="185" fontId="3" fillId="0" borderId="47" xfId="3" applyNumberFormat="1" applyFont="1" applyBorder="1" applyAlignment="1">
      <alignment horizontal="right" vertical="center"/>
    </xf>
    <xf numFmtId="0" fontId="3" fillId="0" borderId="5" xfId="3" applyFont="1" applyBorder="1" applyAlignment="1">
      <alignment horizontal="center" vertical="center"/>
    </xf>
    <xf numFmtId="0" fontId="3" fillId="0" borderId="47" xfId="3" applyFont="1" applyBorder="1" applyAlignment="1">
      <alignment horizontal="center" vertical="center"/>
    </xf>
    <xf numFmtId="186" fontId="3" fillId="0" borderId="24" xfId="3" applyNumberFormat="1" applyFont="1" applyBorder="1" applyAlignment="1">
      <alignment horizontal="right" vertical="center"/>
    </xf>
    <xf numFmtId="186" fontId="3" fillId="0" borderId="5" xfId="3" applyNumberFormat="1" applyFont="1" applyBorder="1" applyAlignment="1">
      <alignment horizontal="right" vertical="center"/>
    </xf>
    <xf numFmtId="186" fontId="3" fillId="0" borderId="40" xfId="3" applyNumberFormat="1" applyFont="1" applyBorder="1" applyAlignment="1">
      <alignment horizontal="right" vertical="center"/>
    </xf>
    <xf numFmtId="186" fontId="3" fillId="0" borderId="61" xfId="3" applyNumberFormat="1" applyFont="1" applyBorder="1" applyAlignment="1">
      <alignment horizontal="right" vertical="center"/>
    </xf>
    <xf numFmtId="186" fontId="3" fillId="0" borderId="47" xfId="3" applyNumberFormat="1" applyFont="1" applyBorder="1" applyAlignment="1">
      <alignment horizontal="right" vertical="center"/>
    </xf>
    <xf numFmtId="0" fontId="3" fillId="0" borderId="5" xfId="3" applyFont="1" applyBorder="1" applyAlignment="1">
      <alignment horizontal="distributed" vertical="center"/>
    </xf>
    <xf numFmtId="185" fontId="3" fillId="0" borderId="24" xfId="3" applyNumberFormat="1" applyFont="1" applyBorder="1" applyAlignment="1">
      <alignment horizontal="right" vertical="center"/>
    </xf>
    <xf numFmtId="185" fontId="3" fillId="0" borderId="40" xfId="3" applyNumberFormat="1" applyFont="1" applyBorder="1" applyAlignment="1">
      <alignment horizontal="right" vertical="center"/>
    </xf>
    <xf numFmtId="185" fontId="3" fillId="0" borderId="9" xfId="3" applyNumberFormat="1" applyFont="1" applyBorder="1" applyAlignment="1">
      <alignment horizontal="right" vertical="center"/>
    </xf>
    <xf numFmtId="185" fontId="3" fillId="0" borderId="10" xfId="3" applyNumberFormat="1" applyFont="1" applyBorder="1" applyAlignment="1">
      <alignment horizontal="right" vertical="center"/>
    </xf>
    <xf numFmtId="185" fontId="3" fillId="0" borderId="35" xfId="3" applyNumberFormat="1" applyFont="1" applyBorder="1" applyAlignment="1">
      <alignment horizontal="right" vertical="center"/>
    </xf>
    <xf numFmtId="0" fontId="3" fillId="0" borderId="10" xfId="3" applyFont="1" applyBorder="1" applyAlignment="1">
      <alignment horizontal="center" vertical="center"/>
    </xf>
    <xf numFmtId="0" fontId="3" fillId="0" borderId="35" xfId="3" applyFont="1" applyBorder="1" applyAlignment="1">
      <alignment horizontal="center" vertical="center"/>
    </xf>
    <xf numFmtId="186" fontId="3" fillId="0" borderId="35" xfId="3" applyNumberFormat="1" applyFont="1" applyBorder="1" applyAlignment="1">
      <alignment horizontal="right" vertical="center"/>
    </xf>
    <xf numFmtId="0" fontId="3" fillId="0" borderId="10" xfId="3" applyFont="1" applyBorder="1" applyAlignment="1">
      <alignment vertical="center"/>
    </xf>
    <xf numFmtId="185" fontId="3" fillId="0" borderId="8" xfId="3" applyNumberFormat="1" applyFont="1" applyBorder="1" applyAlignment="1">
      <alignment horizontal="right" vertical="center"/>
    </xf>
    <xf numFmtId="185" fontId="3" fillId="0" borderId="12" xfId="3" applyNumberFormat="1" applyFont="1" applyBorder="1" applyAlignment="1">
      <alignment horizontal="right" vertical="center"/>
    </xf>
    <xf numFmtId="0" fontId="3" fillId="0" borderId="9" xfId="3" applyFont="1" applyBorder="1" applyAlignment="1">
      <alignment horizontal="center" vertical="center"/>
    </xf>
    <xf numFmtId="0" fontId="3" fillId="0" borderId="9" xfId="3" applyFont="1" applyBorder="1" applyAlignment="1">
      <alignment horizontal="distributed" vertical="center"/>
    </xf>
    <xf numFmtId="0" fontId="3" fillId="0" borderId="10" xfId="3" applyFont="1" applyBorder="1" applyAlignment="1">
      <alignment horizontal="distributed" vertical="center"/>
    </xf>
    <xf numFmtId="0" fontId="3" fillId="0" borderId="35" xfId="3" applyFont="1" applyBorder="1" applyAlignment="1">
      <alignment horizontal="distributed" vertical="center"/>
    </xf>
    <xf numFmtId="0" fontId="3" fillId="0" borderId="7" xfId="3" applyFont="1" applyBorder="1" applyAlignment="1">
      <alignment horizontal="distributed" vertical="center" wrapText="1"/>
    </xf>
    <xf numFmtId="0" fontId="3" fillId="0" borderId="0" xfId="3" applyFont="1" applyBorder="1" applyAlignment="1">
      <alignment horizontal="distributed" vertical="center" wrapText="1"/>
    </xf>
    <xf numFmtId="0" fontId="3" fillId="0" borderId="5" xfId="3" applyFont="1" applyBorder="1" applyAlignment="1">
      <alignment horizontal="distributed" vertical="center" wrapText="1"/>
    </xf>
    <xf numFmtId="186" fontId="3" fillId="0" borderId="9" xfId="3" applyNumberFormat="1" applyFont="1" applyFill="1" applyBorder="1" applyAlignment="1">
      <alignment horizontal="right" vertical="center"/>
    </xf>
    <xf numFmtId="186" fontId="3" fillId="0" borderId="10" xfId="3" applyNumberFormat="1" applyFont="1" applyFill="1" applyBorder="1" applyAlignment="1">
      <alignment horizontal="right" vertical="center"/>
    </xf>
    <xf numFmtId="186" fontId="3" fillId="0" borderId="35" xfId="3" applyNumberFormat="1" applyFont="1" applyFill="1" applyBorder="1" applyAlignment="1">
      <alignment horizontal="right" vertical="center"/>
    </xf>
    <xf numFmtId="0" fontId="3" fillId="0" borderId="17" xfId="3" applyFont="1" applyBorder="1" applyAlignment="1">
      <alignment horizontal="distributed" vertical="center"/>
    </xf>
    <xf numFmtId="181" fontId="3" fillId="0" borderId="15" xfId="3" applyNumberFormat="1" applyFont="1" applyBorder="1" applyAlignment="1">
      <alignment horizontal="right" vertical="center"/>
    </xf>
    <xf numFmtId="181" fontId="3" fillId="0" borderId="17" xfId="3" applyNumberFormat="1" applyFont="1" applyBorder="1" applyAlignment="1">
      <alignment horizontal="right" vertical="center"/>
    </xf>
    <xf numFmtId="181" fontId="3" fillId="0" borderId="20" xfId="3" applyNumberFormat="1" applyFont="1" applyBorder="1" applyAlignment="1">
      <alignment horizontal="right" vertical="center"/>
    </xf>
    <xf numFmtId="181" fontId="3" fillId="0" borderId="32" xfId="3" applyNumberFormat="1" applyFont="1" applyBorder="1" applyAlignment="1">
      <alignment horizontal="right" vertical="center"/>
    </xf>
    <xf numFmtId="181" fontId="3" fillId="0" borderId="36" xfId="3" applyNumberFormat="1" applyFont="1" applyBorder="1" applyAlignment="1">
      <alignment horizontal="right" vertical="center"/>
    </xf>
    <xf numFmtId="0" fontId="3" fillId="0" borderId="17" xfId="3" applyFont="1" applyBorder="1" applyAlignment="1">
      <alignment horizontal="center" vertical="center"/>
    </xf>
    <xf numFmtId="0" fontId="3" fillId="0" borderId="36" xfId="3" applyFont="1" applyBorder="1" applyAlignment="1">
      <alignment horizontal="center" vertical="center"/>
    </xf>
    <xf numFmtId="0" fontId="3" fillId="0" borderId="0" xfId="3" applyFont="1" applyBorder="1" applyAlignment="1">
      <alignment horizontal="right" vertical="center" wrapText="1"/>
    </xf>
    <xf numFmtId="0" fontId="3" fillId="0" borderId="2" xfId="3" applyFont="1" applyBorder="1" applyAlignment="1">
      <alignment horizontal="right" vertical="center" wrapText="1"/>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11" xfId="3" applyFont="1" applyBorder="1" applyAlignment="1">
      <alignment horizontal="center" vertical="center"/>
    </xf>
    <xf numFmtId="0" fontId="3" fillId="0" borderId="0" xfId="3" applyFont="1" applyBorder="1" applyAlignment="1">
      <alignment horizontal="center" vertical="center"/>
    </xf>
    <xf numFmtId="186" fontId="3" fillId="0" borderId="16" xfId="3" applyNumberFormat="1" applyFont="1" applyBorder="1" applyAlignment="1">
      <alignment horizontal="right" vertical="center"/>
    </xf>
    <xf numFmtId="186" fontId="3" fillId="0" borderId="7" xfId="3" applyNumberFormat="1" applyFont="1" applyBorder="1" applyAlignment="1">
      <alignment horizontal="right" vertical="center"/>
    </xf>
    <xf numFmtId="186" fontId="3" fillId="0" borderId="18" xfId="3" applyNumberFormat="1" applyFont="1" applyBorder="1" applyAlignment="1">
      <alignment horizontal="right" vertical="center"/>
    </xf>
    <xf numFmtId="186" fontId="3" fillId="0" borderId="3" xfId="3" applyNumberFormat="1" applyFont="1" applyBorder="1" applyAlignment="1">
      <alignment horizontal="right" vertical="center"/>
    </xf>
    <xf numFmtId="186" fontId="3" fillId="0" borderId="0" xfId="3" applyNumberFormat="1" applyFont="1" applyBorder="1" applyAlignment="1">
      <alignment horizontal="right" vertical="center"/>
    </xf>
    <xf numFmtId="186" fontId="3" fillId="0" borderId="13" xfId="3" applyNumberFormat="1" applyFont="1" applyBorder="1" applyAlignment="1">
      <alignment horizontal="right" vertical="center"/>
    </xf>
    <xf numFmtId="186" fontId="3" fillId="0" borderId="6" xfId="3" applyNumberFormat="1" applyFont="1" applyBorder="1" applyAlignment="1">
      <alignment horizontal="right" vertical="center"/>
    </xf>
    <xf numFmtId="186" fontId="3" fillId="0" borderId="11" xfId="3" applyNumberFormat="1" applyFont="1" applyBorder="1" applyAlignment="1">
      <alignment horizontal="right" vertical="center"/>
    </xf>
    <xf numFmtId="186" fontId="3" fillId="0" borderId="53" xfId="3" applyNumberFormat="1" applyFont="1" applyBorder="1" applyAlignment="1">
      <alignment horizontal="right" vertical="center"/>
    </xf>
    <xf numFmtId="186" fontId="3" fillId="0" borderId="1" xfId="3" applyNumberFormat="1" applyFont="1" applyBorder="1" applyAlignment="1">
      <alignment horizontal="right" vertical="center"/>
    </xf>
    <xf numFmtId="0" fontId="5" fillId="0" borderId="23" xfId="3" applyFont="1" applyBorder="1" applyAlignment="1">
      <alignment horizontal="center" vertical="center"/>
    </xf>
    <xf numFmtId="0" fontId="5" fillId="0" borderId="0" xfId="3" applyFont="1" applyBorder="1" applyAlignment="1">
      <alignment horizontal="center" vertical="center"/>
    </xf>
    <xf numFmtId="0" fontId="5" fillId="0" borderId="23" xfId="3" applyFont="1" applyBorder="1" applyAlignment="1">
      <alignment horizontal="left" vertical="center"/>
    </xf>
    <xf numFmtId="0" fontId="5" fillId="0" borderId="0" xfId="3" applyFont="1" applyBorder="1" applyAlignment="1">
      <alignment horizontal="left" vertical="center"/>
    </xf>
    <xf numFmtId="0" fontId="3" fillId="0" borderId="0" xfId="3" applyFont="1" applyBorder="1" applyAlignment="1">
      <alignment horizontal="center" vertical="center" wrapText="1"/>
    </xf>
    <xf numFmtId="0" fontId="3" fillId="0" borderId="7" xfId="3" applyFont="1" applyBorder="1" applyAlignment="1">
      <alignment horizontal="center" vertical="center" wrapText="1"/>
    </xf>
    <xf numFmtId="0" fontId="3" fillId="0" borderId="5" xfId="3" applyFont="1" applyBorder="1" applyAlignment="1">
      <alignment horizontal="center" vertical="center" wrapText="1"/>
    </xf>
    <xf numFmtId="0" fontId="11" fillId="0" borderId="7" xfId="3" applyFont="1" applyBorder="1" applyAlignment="1">
      <alignment horizontal="center" vertical="center"/>
    </xf>
    <xf numFmtId="0" fontId="17" fillId="0" borderId="0" xfId="3" applyFont="1">
      <alignment vertical="center"/>
    </xf>
    <xf numFmtId="0" fontId="17" fillId="0" borderId="5" xfId="3" applyFont="1" applyBorder="1">
      <alignment vertical="center"/>
    </xf>
    <xf numFmtId="0" fontId="3" fillId="0" borderId="23" xfId="3" applyFont="1" applyBorder="1" applyAlignment="1">
      <alignment horizontal="center" vertical="center" wrapText="1"/>
    </xf>
    <xf numFmtId="0" fontId="3" fillId="0" borderId="23" xfId="3" applyFont="1" applyBorder="1" applyAlignment="1">
      <alignment horizontal="distributed" vertical="distributed"/>
    </xf>
    <xf numFmtId="0" fontId="3" fillId="0" borderId="0" xfId="3" applyFont="1" applyBorder="1" applyAlignment="1">
      <alignment horizontal="distributed" vertical="distributed"/>
    </xf>
    <xf numFmtId="0" fontId="3" fillId="0" borderId="23" xfId="3" applyFont="1" applyBorder="1" applyAlignment="1">
      <alignment horizontal="distributed" vertical="center"/>
    </xf>
    <xf numFmtId="0" fontId="3" fillId="0" borderId="0" xfId="3" applyFont="1" applyBorder="1" applyAlignment="1">
      <alignment horizontal="distributed" vertical="center"/>
    </xf>
    <xf numFmtId="186" fontId="3" fillId="0" borderId="28" xfId="3" applyNumberFormat="1" applyFont="1" applyBorder="1" applyAlignment="1">
      <alignment horizontal="right" vertical="center"/>
    </xf>
    <xf numFmtId="186" fontId="3" fillId="0" borderId="23" xfId="3" applyNumberFormat="1" applyFont="1" applyBorder="1" applyAlignment="1">
      <alignment horizontal="right" vertical="center"/>
    </xf>
    <xf numFmtId="186" fontId="3" fillId="0" borderId="46" xfId="3" applyNumberFormat="1" applyFont="1" applyBorder="1" applyAlignment="1">
      <alignment horizontal="right" vertical="center"/>
    </xf>
    <xf numFmtId="186" fontId="3" fillId="0" borderId="22" xfId="3" applyNumberFormat="1" applyFont="1" applyBorder="1" applyAlignment="1">
      <alignment horizontal="right" vertical="center"/>
    </xf>
    <xf numFmtId="186" fontId="3" fillId="0" borderId="29" xfId="3" applyNumberFormat="1" applyFont="1" applyBorder="1" applyAlignment="1">
      <alignment horizontal="right" vertical="center"/>
    </xf>
    <xf numFmtId="0" fontId="3" fillId="0" borderId="7" xfId="3"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5" xfId="3" applyFont="1" applyFill="1" applyBorder="1" applyAlignment="1">
      <alignment horizontal="distributed" vertical="center"/>
    </xf>
    <xf numFmtId="186" fontId="3" fillId="0" borderId="16" xfId="3" applyNumberFormat="1" applyFont="1" applyFill="1" applyBorder="1" applyAlignment="1">
      <alignment horizontal="right" vertical="center"/>
    </xf>
    <xf numFmtId="186" fontId="3" fillId="0" borderId="7" xfId="3" applyNumberFormat="1" applyFont="1" applyFill="1" applyBorder="1" applyAlignment="1">
      <alignment horizontal="right" vertical="center"/>
    </xf>
    <xf numFmtId="186" fontId="3" fillId="0" borderId="18" xfId="3" applyNumberFormat="1" applyFont="1" applyFill="1" applyBorder="1" applyAlignment="1">
      <alignment horizontal="right" vertical="center"/>
    </xf>
    <xf numFmtId="186" fontId="3" fillId="0" borderId="3" xfId="3" applyNumberFormat="1" applyFont="1" applyFill="1" applyBorder="1" applyAlignment="1">
      <alignment horizontal="right" vertical="center"/>
    </xf>
    <xf numFmtId="186" fontId="3" fillId="0" borderId="0" xfId="3" applyNumberFormat="1" applyFont="1" applyFill="1" applyBorder="1" applyAlignment="1">
      <alignment horizontal="right" vertical="center"/>
    </xf>
    <xf numFmtId="186" fontId="3" fillId="0" borderId="13" xfId="3" applyNumberFormat="1" applyFont="1" applyFill="1" applyBorder="1" applyAlignment="1">
      <alignment horizontal="right" vertical="center"/>
    </xf>
    <xf numFmtId="186" fontId="3" fillId="0" borderId="24" xfId="3" applyNumberFormat="1" applyFont="1" applyFill="1" applyBorder="1" applyAlignment="1">
      <alignment horizontal="right" vertical="center"/>
    </xf>
    <xf numFmtId="186" fontId="3" fillId="0" borderId="5" xfId="3" applyNumberFormat="1" applyFont="1" applyFill="1" applyBorder="1" applyAlignment="1">
      <alignment horizontal="right" vertical="center"/>
    </xf>
    <xf numFmtId="186" fontId="3" fillId="0" borderId="40" xfId="3" applyNumberFormat="1" applyFont="1" applyFill="1" applyBorder="1" applyAlignment="1">
      <alignment horizontal="right" vertical="center"/>
    </xf>
    <xf numFmtId="186" fontId="3" fillId="0" borderId="6" xfId="3" applyNumberFormat="1" applyFont="1" applyFill="1" applyBorder="1" applyAlignment="1">
      <alignment horizontal="right" vertical="center"/>
    </xf>
    <xf numFmtId="186" fontId="3" fillId="0" borderId="11" xfId="3" applyNumberFormat="1" applyFont="1" applyFill="1" applyBorder="1" applyAlignment="1">
      <alignment horizontal="right" vertical="center"/>
    </xf>
    <xf numFmtId="186" fontId="3" fillId="0" borderId="61" xfId="3" applyNumberFormat="1" applyFont="1" applyFill="1" applyBorder="1" applyAlignment="1">
      <alignment horizontal="right" vertical="center"/>
    </xf>
    <xf numFmtId="186" fontId="3" fillId="0" borderId="53" xfId="3" applyNumberFormat="1" applyFont="1" applyFill="1" applyBorder="1" applyAlignment="1">
      <alignment horizontal="right" vertical="center"/>
    </xf>
    <xf numFmtId="186" fontId="3" fillId="0" borderId="1" xfId="3" applyNumberFormat="1" applyFont="1" applyFill="1" applyBorder="1" applyAlignment="1">
      <alignment horizontal="right" vertical="center"/>
    </xf>
    <xf numFmtId="186" fontId="3" fillId="0" borderId="47" xfId="3" applyNumberFormat="1" applyFont="1" applyFill="1" applyBorder="1" applyAlignment="1">
      <alignment horizontal="right" vertical="center"/>
    </xf>
    <xf numFmtId="0" fontId="3" fillId="0" borderId="0" xfId="3" applyFont="1" applyBorder="1" applyAlignment="1">
      <alignment horizontal="right" vertical="center"/>
    </xf>
    <xf numFmtId="0" fontId="3" fillId="0" borderId="2" xfId="3" applyFont="1" applyBorder="1" applyAlignment="1">
      <alignment horizontal="right" vertical="center"/>
    </xf>
    <xf numFmtId="0" fontId="3" fillId="0" borderId="2" xfId="3" applyFont="1" applyBorder="1" applyAlignment="1">
      <alignment horizontal="distributed" vertical="center"/>
    </xf>
    <xf numFmtId="186" fontId="3" fillId="0" borderId="19" xfId="3" applyNumberFormat="1" applyFont="1" applyBorder="1" applyAlignment="1">
      <alignment horizontal="right" vertical="center"/>
    </xf>
    <xf numFmtId="186" fontId="3" fillId="0" borderId="2" xfId="3" applyNumberFormat="1" applyFont="1" applyBorder="1" applyAlignment="1">
      <alignment horizontal="right" vertical="center"/>
    </xf>
    <xf numFmtId="186" fontId="3" fillId="0" borderId="25" xfId="3" applyNumberFormat="1" applyFont="1" applyBorder="1" applyAlignment="1">
      <alignment horizontal="right" vertical="center"/>
    </xf>
    <xf numFmtId="186" fontId="3" fillId="0" borderId="14" xfId="3" applyNumberFormat="1" applyFont="1" applyBorder="1" applyAlignment="1">
      <alignment horizontal="right" vertical="center"/>
    </xf>
    <xf numFmtId="186" fontId="3" fillId="0" borderId="21" xfId="3" applyNumberFormat="1" applyFont="1" applyBorder="1" applyAlignment="1">
      <alignment horizontal="right" vertical="center"/>
    </xf>
    <xf numFmtId="0" fontId="3" fillId="0" borderId="0" xfId="3" applyFont="1" applyAlignment="1">
      <alignment horizontal="left" vertical="center"/>
    </xf>
    <xf numFmtId="0" fontId="3" fillId="0" borderId="28" xfId="3" applyFont="1" applyBorder="1" applyAlignment="1">
      <alignment horizontal="center" vertical="center"/>
    </xf>
    <xf numFmtId="0" fontId="3" fillId="0" borderId="23" xfId="3" applyFont="1" applyBorder="1" applyAlignment="1">
      <alignment horizontal="center" vertical="center"/>
    </xf>
    <xf numFmtId="0" fontId="3" fillId="0" borderId="19" xfId="3" applyFont="1" applyBorder="1" applyAlignment="1">
      <alignment horizontal="center" vertical="center"/>
    </xf>
    <xf numFmtId="0" fontId="3" fillId="0" borderId="2" xfId="3" applyFont="1" applyBorder="1" applyAlignment="1">
      <alignment horizontal="center" vertical="center"/>
    </xf>
    <xf numFmtId="0" fontId="3" fillId="0" borderId="29" xfId="3" applyFont="1" applyBorder="1" applyAlignment="1">
      <alignment horizontal="center" vertical="center"/>
    </xf>
    <xf numFmtId="0" fontId="3" fillId="0" borderId="21" xfId="3" applyFont="1" applyBorder="1" applyAlignment="1">
      <alignment horizontal="center" vertical="center"/>
    </xf>
    <xf numFmtId="186" fontId="3" fillId="0" borderId="7" xfId="3" applyNumberFormat="1" applyFont="1" applyBorder="1" applyAlignment="1">
      <alignment vertical="center"/>
    </xf>
    <xf numFmtId="186" fontId="3" fillId="0" borderId="18" xfId="3" applyNumberFormat="1" applyFont="1" applyBorder="1" applyAlignment="1">
      <alignment vertical="center"/>
    </xf>
    <xf numFmtId="186" fontId="3" fillId="0" borderId="5" xfId="3" applyNumberFormat="1" applyFont="1" applyBorder="1" applyAlignment="1">
      <alignment vertical="center"/>
    </xf>
    <xf numFmtId="186" fontId="3" fillId="0" borderId="40" xfId="3" applyNumberFormat="1" applyFont="1" applyBorder="1" applyAlignment="1">
      <alignment vertical="center"/>
    </xf>
    <xf numFmtId="0" fontId="3" fillId="0" borderId="127" xfId="3" applyFont="1" applyBorder="1" applyAlignment="1">
      <alignment horizontal="center" vertical="center"/>
    </xf>
    <xf numFmtId="0" fontId="3" fillId="0" borderId="128" xfId="3" applyFont="1" applyBorder="1" applyAlignment="1">
      <alignment horizontal="center" vertical="center"/>
    </xf>
    <xf numFmtId="0" fontId="3" fillId="0" borderId="129" xfId="3" applyFont="1" applyBorder="1" applyAlignment="1">
      <alignment horizontal="center" vertical="center"/>
    </xf>
    <xf numFmtId="0" fontId="3" fillId="0" borderId="130" xfId="3" applyFont="1" applyBorder="1" applyAlignment="1">
      <alignment horizontal="center" vertical="center"/>
    </xf>
    <xf numFmtId="186" fontId="3" fillId="0" borderId="16" xfId="3" applyNumberFormat="1" applyFont="1" applyBorder="1" applyAlignment="1">
      <alignment vertical="center"/>
    </xf>
    <xf numFmtId="186" fontId="3" fillId="0" borderId="24" xfId="3" applyNumberFormat="1" applyFont="1" applyBorder="1" applyAlignment="1">
      <alignment vertical="center"/>
    </xf>
    <xf numFmtId="186" fontId="3" fillId="0" borderId="6" xfId="3" applyNumberFormat="1" applyFont="1" applyBorder="1" applyAlignment="1">
      <alignment vertical="center"/>
    </xf>
    <xf numFmtId="186" fontId="3" fillId="0" borderId="61" xfId="3" applyNumberFormat="1" applyFont="1" applyBorder="1" applyAlignment="1">
      <alignment vertical="center"/>
    </xf>
    <xf numFmtId="186" fontId="3" fillId="0" borderId="53" xfId="3" applyNumberFormat="1" applyFont="1" applyBorder="1" applyAlignment="1">
      <alignment vertical="center"/>
    </xf>
    <xf numFmtId="186" fontId="3" fillId="0" borderId="47" xfId="3" applyNumberFormat="1" applyFont="1" applyBorder="1" applyAlignment="1">
      <alignment vertical="center"/>
    </xf>
    <xf numFmtId="186" fontId="3" fillId="0" borderId="11" xfId="3" applyNumberFormat="1" applyFont="1" applyBorder="1" applyAlignment="1">
      <alignment vertical="center"/>
    </xf>
    <xf numFmtId="186" fontId="3" fillId="0" borderId="0" xfId="3" applyNumberFormat="1" applyFont="1" applyBorder="1" applyAlignment="1">
      <alignment vertical="center"/>
    </xf>
    <xf numFmtId="186" fontId="3" fillId="0" borderId="1" xfId="3" applyNumberFormat="1" applyFont="1" applyBorder="1" applyAlignment="1">
      <alignment vertical="center"/>
    </xf>
    <xf numFmtId="186" fontId="3" fillId="0" borderId="132" xfId="3" applyNumberFormat="1" applyFont="1" applyBorder="1" applyAlignment="1">
      <alignment vertical="center"/>
    </xf>
    <xf numFmtId="186" fontId="3" fillId="0" borderId="133" xfId="3" applyNumberFormat="1" applyFont="1" applyBorder="1" applyAlignment="1">
      <alignment vertical="center"/>
    </xf>
    <xf numFmtId="186" fontId="3" fillId="0" borderId="51" xfId="3" applyNumberFormat="1" applyFont="1" applyBorder="1" applyAlignment="1">
      <alignment vertical="center"/>
    </xf>
    <xf numFmtId="186" fontId="3" fillId="0" borderId="134" xfId="3" applyNumberFormat="1" applyFont="1" applyBorder="1" applyAlignment="1">
      <alignment vertical="center"/>
    </xf>
    <xf numFmtId="0" fontId="3" fillId="0" borderId="0" xfId="3" applyFont="1" applyBorder="1" applyAlignment="1">
      <alignment horizontal="center" vertical="top"/>
    </xf>
    <xf numFmtId="186" fontId="3" fillId="0" borderId="3" xfId="3" applyNumberFormat="1" applyFont="1" applyBorder="1" applyAlignment="1">
      <alignment vertical="center"/>
    </xf>
    <xf numFmtId="186" fontId="3" fillId="0" borderId="13" xfId="3" applyNumberFormat="1" applyFont="1" applyBorder="1" applyAlignment="1">
      <alignment vertical="center"/>
    </xf>
    <xf numFmtId="0" fontId="3" fillId="0" borderId="33" xfId="3" applyFont="1" applyBorder="1" applyAlignment="1">
      <alignment horizontal="distributed" vertical="center"/>
    </xf>
    <xf numFmtId="186" fontId="3" fillId="0" borderId="28" xfId="3" applyNumberFormat="1" applyFont="1" applyBorder="1" applyAlignment="1">
      <alignment vertical="center"/>
    </xf>
    <xf numFmtId="186" fontId="3" fillId="0" borderId="23" xfId="3" applyNumberFormat="1" applyFont="1" applyBorder="1" applyAlignment="1">
      <alignment vertical="center"/>
    </xf>
    <xf numFmtId="186" fontId="3" fillId="0" borderId="46" xfId="3" applyNumberFormat="1" applyFont="1" applyBorder="1" applyAlignment="1">
      <alignment vertical="center"/>
    </xf>
    <xf numFmtId="186" fontId="3" fillId="0" borderId="22" xfId="3" applyNumberFormat="1" applyFont="1" applyBorder="1" applyAlignment="1">
      <alignment vertical="center"/>
    </xf>
    <xf numFmtId="0" fontId="3" fillId="0" borderId="23" xfId="3" applyFont="1" applyFill="1" applyBorder="1" applyAlignment="1">
      <alignment horizontal="distributed" vertical="center"/>
    </xf>
    <xf numFmtId="0" fontId="3" fillId="0" borderId="2" xfId="3" applyFont="1" applyFill="1" applyBorder="1" applyAlignment="1">
      <alignment horizontal="distributed" vertical="center"/>
    </xf>
    <xf numFmtId="186" fontId="3" fillId="0" borderId="19" xfId="3" applyNumberFormat="1" applyFont="1" applyBorder="1" applyAlignment="1">
      <alignment vertical="center"/>
    </xf>
    <xf numFmtId="186" fontId="3" fillId="0" borderId="2" xfId="3" applyNumberFormat="1" applyFont="1" applyBorder="1" applyAlignment="1">
      <alignment vertical="center"/>
    </xf>
    <xf numFmtId="186" fontId="3" fillId="0" borderId="25" xfId="3" applyNumberFormat="1" applyFont="1" applyBorder="1" applyAlignment="1">
      <alignment vertical="center"/>
    </xf>
    <xf numFmtId="186" fontId="3" fillId="0" borderId="14" xfId="3" applyNumberFormat="1" applyFont="1" applyBorder="1" applyAlignment="1">
      <alignment vertical="center"/>
    </xf>
    <xf numFmtId="186" fontId="3" fillId="0" borderId="29" xfId="3" applyNumberFormat="1" applyFont="1" applyBorder="1" applyAlignment="1">
      <alignment vertical="center"/>
    </xf>
    <xf numFmtId="186" fontId="3" fillId="0" borderId="21" xfId="3" applyNumberFormat="1" applyFont="1" applyBorder="1" applyAlignment="1">
      <alignment vertical="center"/>
    </xf>
    <xf numFmtId="186" fontId="3" fillId="0" borderId="126" xfId="3" applyNumberFormat="1" applyFont="1" applyBorder="1" applyAlignment="1">
      <alignment horizontal="right" vertical="center"/>
    </xf>
    <xf numFmtId="186" fontId="3" fillId="0" borderId="52" xfId="3" applyNumberFormat="1" applyFont="1" applyBorder="1" applyAlignment="1">
      <alignment horizontal="right" vertical="center"/>
    </xf>
    <xf numFmtId="186" fontId="3" fillId="0" borderId="99" xfId="3" applyNumberFormat="1" applyFont="1" applyBorder="1" applyAlignment="1">
      <alignment horizontal="right" vertical="center"/>
    </xf>
    <xf numFmtId="186" fontId="3" fillId="0" borderId="49" xfId="3" applyNumberFormat="1" applyFont="1" applyBorder="1" applyAlignment="1">
      <alignment horizontal="right" vertical="center"/>
    </xf>
    <xf numFmtId="186" fontId="3" fillId="0" borderId="41" xfId="3" applyNumberFormat="1" applyFont="1" applyBorder="1" applyAlignment="1">
      <alignment horizontal="right" vertical="center"/>
    </xf>
    <xf numFmtId="186" fontId="3" fillId="0" borderId="51" xfId="3" applyNumberFormat="1" applyFont="1" applyBorder="1" applyAlignment="1">
      <alignment horizontal="right" vertical="center"/>
    </xf>
    <xf numFmtId="186" fontId="3" fillId="0" borderId="131" xfId="3" applyNumberFormat="1" applyFont="1" applyBorder="1" applyAlignment="1">
      <alignment vertical="center"/>
    </xf>
    <xf numFmtId="186" fontId="3" fillId="0" borderId="41" xfId="3" applyNumberFormat="1" applyFont="1" applyBorder="1" applyAlignment="1">
      <alignment vertical="center"/>
    </xf>
    <xf numFmtId="0" fontId="9" fillId="0" borderId="28" xfId="3" applyFont="1" applyBorder="1" applyAlignment="1">
      <alignment horizontal="center" vertical="center"/>
    </xf>
    <xf numFmtId="0" fontId="9" fillId="0" borderId="23" xfId="3" applyFont="1" applyBorder="1" applyAlignment="1">
      <alignment horizontal="center" vertical="center"/>
    </xf>
    <xf numFmtId="0" fontId="9" fillId="0" borderId="29" xfId="3" applyFont="1" applyBorder="1" applyAlignment="1">
      <alignment horizontal="center" vertical="center"/>
    </xf>
    <xf numFmtId="0" fontId="9" fillId="0" borderId="19" xfId="3" applyFont="1" applyBorder="1" applyAlignment="1">
      <alignment horizontal="center" vertical="center"/>
    </xf>
    <xf numFmtId="0" fontId="9" fillId="0" borderId="2" xfId="3" applyFont="1" applyBorder="1" applyAlignment="1">
      <alignment horizontal="center" vertical="center"/>
    </xf>
    <xf numFmtId="0" fontId="9" fillId="0" borderId="21" xfId="3" applyFont="1" applyBorder="1" applyAlignment="1">
      <alignment horizontal="center" vertical="center"/>
    </xf>
    <xf numFmtId="0" fontId="3" fillId="0" borderId="46" xfId="3" applyFont="1" applyBorder="1" applyAlignment="1">
      <alignment vertical="center" wrapText="1"/>
    </xf>
    <xf numFmtId="0" fontId="3" fillId="0" borderId="13" xfId="3" applyFont="1" applyBorder="1" applyAlignment="1">
      <alignment vertical="center" wrapText="1"/>
    </xf>
    <xf numFmtId="0" fontId="3" fillId="0" borderId="25" xfId="3" applyFont="1" applyBorder="1" applyAlignment="1">
      <alignment vertical="center" wrapText="1"/>
    </xf>
    <xf numFmtId="0" fontId="3" fillId="0" borderId="52" xfId="3" applyFont="1" applyBorder="1" applyAlignment="1">
      <alignment horizontal="center" vertical="center" wrapText="1"/>
    </xf>
    <xf numFmtId="0" fontId="3" fillId="0" borderId="49" xfId="3" applyFont="1" applyBorder="1" applyAlignment="1">
      <alignment horizontal="center" vertical="center" wrapText="1"/>
    </xf>
    <xf numFmtId="0" fontId="3" fillId="0" borderId="51" xfId="3" applyFont="1" applyBorder="1" applyAlignment="1">
      <alignment horizontal="center" vertical="center" wrapText="1"/>
    </xf>
    <xf numFmtId="0" fontId="3" fillId="0" borderId="45" xfId="3" applyFont="1" applyBorder="1" applyAlignment="1">
      <alignment horizontal="center" vertical="center"/>
    </xf>
    <xf numFmtId="0" fontId="3" fillId="0" borderId="33" xfId="3" applyFont="1" applyBorder="1" applyAlignment="1">
      <alignment horizontal="center" vertical="center"/>
    </xf>
    <xf numFmtId="0" fontId="3" fillId="0" borderId="32" xfId="3" applyFont="1" applyBorder="1" applyAlignment="1">
      <alignment horizontal="center" vertical="center"/>
    </xf>
    <xf numFmtId="0" fontId="7" fillId="0" borderId="0" xfId="4" applyFont="1" applyAlignment="1">
      <alignment horizontal="center" vertical="center"/>
    </xf>
    <xf numFmtId="0" fontId="3" fillId="0" borderId="2" xfId="4" applyFont="1" applyBorder="1" applyAlignment="1">
      <alignment horizontal="left" vertical="center"/>
    </xf>
    <xf numFmtId="0" fontId="16" fillId="0" borderId="0" xfId="4" applyFont="1" applyAlignment="1">
      <alignment horizontal="left"/>
    </xf>
    <xf numFmtId="0" fontId="16" fillId="0" borderId="28" xfId="4" applyFont="1" applyBorder="1" applyAlignment="1">
      <alignment horizontal="center" vertical="center"/>
    </xf>
    <xf numFmtId="0" fontId="16" fillId="0" borderId="23" xfId="4" applyFont="1" applyBorder="1" applyAlignment="1">
      <alignment horizontal="center" vertical="center"/>
    </xf>
    <xf numFmtId="0" fontId="16" fillId="0" borderId="3" xfId="4" applyFont="1" applyBorder="1" applyAlignment="1">
      <alignment horizontal="center" vertical="center"/>
    </xf>
    <xf numFmtId="0" fontId="16" fillId="0" borderId="0" xfId="4" applyFont="1" applyBorder="1" applyAlignment="1">
      <alignment horizontal="center" vertical="center"/>
    </xf>
    <xf numFmtId="0" fontId="16" fillId="0" borderId="19" xfId="4" applyFont="1" applyBorder="1" applyAlignment="1">
      <alignment horizontal="center" vertical="center"/>
    </xf>
    <xf numFmtId="0" fontId="16" fillId="0" borderId="2" xfId="4" applyFont="1" applyBorder="1" applyAlignment="1">
      <alignment horizontal="center" vertical="center"/>
    </xf>
    <xf numFmtId="0" fontId="16" fillId="0" borderId="46" xfId="4" applyFont="1" applyBorder="1" applyAlignment="1">
      <alignment horizontal="center" vertical="center"/>
    </xf>
    <xf numFmtId="0" fontId="16" fillId="0" borderId="13" xfId="4" applyFont="1" applyBorder="1" applyAlignment="1">
      <alignment horizontal="center" vertical="center"/>
    </xf>
    <xf numFmtId="0" fontId="16" fillId="0" borderId="24" xfId="4" applyFont="1" applyBorder="1" applyAlignment="1">
      <alignment horizontal="center" vertical="center"/>
    </xf>
    <xf numFmtId="0" fontId="16" fillId="0" borderId="5" xfId="4" applyFont="1" applyBorder="1" applyAlignment="1">
      <alignment horizontal="center" vertical="center"/>
    </xf>
    <xf numFmtId="0" fontId="16" fillId="0" borderId="40" xfId="4" applyFont="1" applyBorder="1" applyAlignment="1">
      <alignment horizontal="center" vertical="center"/>
    </xf>
    <xf numFmtId="0" fontId="16" fillId="0" borderId="22" xfId="4" applyFont="1" applyFill="1" applyBorder="1" applyAlignment="1">
      <alignment horizontal="center" vertical="center"/>
    </xf>
    <xf numFmtId="0" fontId="16" fillId="0" borderId="23" xfId="4" applyFont="1" applyFill="1" applyBorder="1" applyAlignment="1">
      <alignment horizontal="center" vertical="center"/>
    </xf>
    <xf numFmtId="0" fontId="16" fillId="0" borderId="46" xfId="4" applyFont="1" applyFill="1" applyBorder="1" applyAlignment="1">
      <alignment horizontal="center" vertical="center"/>
    </xf>
    <xf numFmtId="0" fontId="16" fillId="0" borderId="11" xfId="4" applyFont="1" applyFill="1" applyBorder="1" applyAlignment="1">
      <alignment horizontal="center" vertical="center"/>
    </xf>
    <xf numFmtId="0" fontId="16" fillId="0" borderId="0" xfId="4" applyFont="1" applyFill="1" applyBorder="1" applyAlignment="1">
      <alignment horizontal="center" vertical="center"/>
    </xf>
    <xf numFmtId="0" fontId="16" fillId="0" borderId="13" xfId="4" applyFont="1" applyFill="1" applyBorder="1" applyAlignment="1">
      <alignment horizontal="center" vertical="center"/>
    </xf>
    <xf numFmtId="0" fontId="16" fillId="0" borderId="61" xfId="4" applyFont="1" applyFill="1" applyBorder="1" applyAlignment="1">
      <alignment horizontal="center" vertical="center"/>
    </xf>
    <xf numFmtId="0" fontId="16" fillId="0" borderId="5" xfId="4" applyFont="1" applyFill="1" applyBorder="1" applyAlignment="1">
      <alignment horizontal="center" vertical="center"/>
    </xf>
    <xf numFmtId="0" fontId="16" fillId="0" borderId="40" xfId="4" applyFont="1" applyFill="1" applyBorder="1" applyAlignment="1">
      <alignment horizontal="center" vertical="center"/>
    </xf>
    <xf numFmtId="0" fontId="16" fillId="0" borderId="22" xfId="4" applyFont="1" applyBorder="1" applyAlignment="1">
      <alignment horizontal="center" vertical="center"/>
    </xf>
    <xf numFmtId="0" fontId="16" fillId="0" borderId="11" xfId="4" applyFont="1" applyBorder="1" applyAlignment="1">
      <alignment horizontal="center" vertical="center"/>
    </xf>
    <xf numFmtId="0" fontId="16" fillId="0" borderId="61" xfId="4" applyFont="1" applyBorder="1" applyAlignment="1">
      <alignment horizontal="center" vertical="center"/>
    </xf>
    <xf numFmtId="0" fontId="16" fillId="0" borderId="7" xfId="4" applyFont="1" applyBorder="1" applyAlignment="1">
      <alignment horizontal="center" vertical="center"/>
    </xf>
    <xf numFmtId="0" fontId="16" fillId="0" borderId="29" xfId="4" applyFont="1" applyBorder="1" applyAlignment="1">
      <alignment horizontal="center" vertical="center"/>
    </xf>
    <xf numFmtId="0" fontId="16" fillId="0" borderId="1" xfId="4" applyFont="1" applyBorder="1" applyAlignment="1">
      <alignment horizontal="center" vertical="center"/>
    </xf>
    <xf numFmtId="0" fontId="16" fillId="0" borderId="47" xfId="4" applyFont="1" applyBorder="1" applyAlignment="1">
      <alignment horizontal="center" vertical="center"/>
    </xf>
    <xf numFmtId="0" fontId="9" fillId="0" borderId="23" xfId="4" applyFont="1" applyBorder="1" applyAlignment="1">
      <alignment horizontal="center" vertical="center" wrapText="1"/>
    </xf>
    <xf numFmtId="0" fontId="9" fillId="0" borderId="0" xfId="4" applyFont="1" applyBorder="1" applyAlignment="1">
      <alignment horizontal="center" vertical="center" wrapText="1"/>
    </xf>
    <xf numFmtId="0" fontId="9" fillId="0" borderId="2" xfId="4" applyFont="1" applyBorder="1" applyAlignment="1">
      <alignment horizontal="center" vertical="center" wrapText="1"/>
    </xf>
    <xf numFmtId="0" fontId="16" fillId="0" borderId="18" xfId="4" applyFont="1" applyBorder="1" applyAlignment="1">
      <alignment horizontal="center" vertical="center"/>
    </xf>
    <xf numFmtId="0" fontId="16" fillId="0" borderId="25" xfId="4" applyFont="1" applyBorder="1" applyAlignment="1">
      <alignment horizontal="center" vertical="center"/>
    </xf>
    <xf numFmtId="0" fontId="9" fillId="0" borderId="0" xfId="4" applyFont="1" applyBorder="1" applyAlignment="1">
      <alignment horizontal="center" vertical="center"/>
    </xf>
    <xf numFmtId="0" fontId="9" fillId="0" borderId="2" xfId="4" applyFont="1" applyBorder="1" applyAlignment="1">
      <alignment horizontal="center" vertical="center"/>
    </xf>
    <xf numFmtId="0" fontId="29" fillId="0" borderId="2" xfId="4" applyFont="1" applyBorder="1" applyAlignment="1">
      <alignment horizontal="center" vertical="center" wrapText="1"/>
    </xf>
    <xf numFmtId="0" fontId="9" fillId="0" borderId="7" xfId="4" applyFont="1" applyBorder="1" applyAlignment="1">
      <alignment horizontal="center" vertical="center"/>
    </xf>
    <xf numFmtId="0" fontId="16" fillId="0" borderId="28" xfId="4" applyFont="1" applyBorder="1" applyAlignment="1">
      <alignment horizontal="center" vertical="center" textRotation="255" wrapText="1"/>
    </xf>
    <xf numFmtId="0" fontId="1" fillId="0" borderId="23" xfId="15" applyBorder="1"/>
    <xf numFmtId="0" fontId="1" fillId="0" borderId="46" xfId="15" applyBorder="1"/>
    <xf numFmtId="0" fontId="1" fillId="0" borderId="3" xfId="15" applyBorder="1"/>
    <xf numFmtId="0" fontId="1" fillId="0" borderId="0" xfId="15"/>
    <xf numFmtId="0" fontId="1" fillId="0" borderId="13" xfId="15" applyBorder="1"/>
    <xf numFmtId="0" fontId="1" fillId="0" borderId="19" xfId="15" applyBorder="1"/>
    <xf numFmtId="0" fontId="1" fillId="0" borderId="2" xfId="15" applyBorder="1"/>
    <xf numFmtId="0" fontId="1" fillId="0" borderId="25" xfId="15" applyBorder="1"/>
    <xf numFmtId="0" fontId="16" fillId="0" borderId="23" xfId="4" applyFont="1" applyBorder="1" applyAlignment="1">
      <alignment horizontal="distributed" vertical="center" wrapText="1"/>
    </xf>
    <xf numFmtId="0" fontId="16" fillId="0" borderId="0" xfId="4" applyFont="1" applyBorder="1" applyAlignment="1">
      <alignment horizontal="distributed" vertical="center" wrapText="1"/>
    </xf>
    <xf numFmtId="0" fontId="16" fillId="0" borderId="5" xfId="4" applyFont="1" applyBorder="1" applyAlignment="1">
      <alignment horizontal="distributed" vertical="center" wrapText="1"/>
    </xf>
    <xf numFmtId="186" fontId="16" fillId="0" borderId="28" xfId="4" applyNumberFormat="1" applyFont="1" applyBorder="1" applyAlignment="1">
      <alignment vertical="center"/>
    </xf>
    <xf numFmtId="186" fontId="16" fillId="0" borderId="23" xfId="4" applyNumberFormat="1" applyFont="1" applyBorder="1" applyAlignment="1">
      <alignment vertical="center"/>
    </xf>
    <xf numFmtId="186" fontId="16" fillId="0" borderId="46" xfId="4" applyNumberFormat="1" applyFont="1" applyBorder="1" applyAlignment="1">
      <alignment vertical="center"/>
    </xf>
    <xf numFmtId="186" fontId="16" fillId="0" borderId="24" xfId="4" applyNumberFormat="1" applyFont="1" applyBorder="1" applyAlignment="1">
      <alignment vertical="center"/>
    </xf>
    <xf numFmtId="186" fontId="16" fillId="0" borderId="5" xfId="4" applyNumberFormat="1" applyFont="1" applyBorder="1" applyAlignment="1">
      <alignment vertical="center"/>
    </xf>
    <xf numFmtId="186" fontId="16" fillId="0" borderId="40" xfId="4" applyNumberFormat="1" applyFont="1" applyBorder="1" applyAlignment="1">
      <alignment vertical="center"/>
    </xf>
    <xf numFmtId="186" fontId="16" fillId="0" borderId="22" xfId="4" applyNumberFormat="1" applyFont="1" applyBorder="1" applyAlignment="1">
      <alignment vertical="center"/>
    </xf>
    <xf numFmtId="186" fontId="16" fillId="0" borderId="61" xfId="4" applyNumberFormat="1" applyFont="1" applyBorder="1" applyAlignment="1">
      <alignment vertical="center"/>
    </xf>
    <xf numFmtId="186" fontId="16" fillId="0" borderId="11" xfId="4" applyNumberFormat="1" applyFont="1" applyBorder="1" applyAlignment="1">
      <alignment horizontal="right" vertical="center"/>
    </xf>
    <xf numFmtId="186" fontId="16" fillId="0" borderId="0" xfId="4" applyNumberFormat="1" applyFont="1" applyBorder="1" applyAlignment="1">
      <alignment horizontal="right" vertical="center"/>
    </xf>
    <xf numFmtId="186" fontId="16" fillId="0" borderId="13" xfId="4" applyNumberFormat="1" applyFont="1" applyBorder="1" applyAlignment="1">
      <alignment horizontal="right" vertical="center"/>
    </xf>
    <xf numFmtId="186" fontId="16" fillId="0" borderId="61" xfId="4" applyNumberFormat="1" applyFont="1" applyBorder="1" applyAlignment="1">
      <alignment horizontal="right" vertical="center"/>
    </xf>
    <xf numFmtId="186" fontId="16" fillId="0" borderId="5" xfId="4" applyNumberFormat="1" applyFont="1" applyBorder="1" applyAlignment="1">
      <alignment horizontal="right" vertical="center"/>
    </xf>
    <xf numFmtId="186" fontId="16" fillId="0" borderId="40" xfId="4" applyNumberFormat="1" applyFont="1" applyBorder="1" applyAlignment="1">
      <alignment horizontal="right" vertical="center"/>
    </xf>
    <xf numFmtId="186" fontId="16" fillId="0" borderId="3" xfId="4" applyNumberFormat="1" applyFont="1" applyBorder="1" applyAlignment="1">
      <alignment horizontal="right" vertical="center"/>
    </xf>
    <xf numFmtId="186" fontId="16" fillId="0" borderId="24" xfId="4" applyNumberFormat="1" applyFont="1" applyBorder="1" applyAlignment="1">
      <alignment horizontal="right" vertical="center"/>
    </xf>
    <xf numFmtId="186" fontId="16" fillId="0" borderId="1" xfId="4" applyNumberFormat="1" applyFont="1" applyBorder="1" applyAlignment="1">
      <alignment horizontal="right" vertical="center"/>
    </xf>
    <xf numFmtId="186" fontId="16" fillId="0" borderId="47" xfId="4" applyNumberFormat="1" applyFont="1" applyBorder="1" applyAlignment="1">
      <alignment horizontal="right" vertical="center"/>
    </xf>
    <xf numFmtId="186" fontId="16" fillId="0" borderId="16" xfId="4" applyNumberFormat="1" applyFont="1" applyBorder="1" applyAlignment="1">
      <alignment vertical="center"/>
    </xf>
    <xf numFmtId="186" fontId="16" fillId="0" borderId="7" xfId="4" applyNumberFormat="1" applyFont="1" applyBorder="1" applyAlignment="1">
      <alignment vertical="center"/>
    </xf>
    <xf numFmtId="186" fontId="16" fillId="0" borderId="18" xfId="4" applyNumberFormat="1" applyFont="1" applyBorder="1" applyAlignment="1">
      <alignment vertical="center"/>
    </xf>
    <xf numFmtId="186" fontId="16" fillId="0" borderId="6" xfId="4" applyNumberFormat="1" applyFont="1" applyBorder="1" applyAlignment="1">
      <alignment vertical="center"/>
    </xf>
    <xf numFmtId="186" fontId="16" fillId="0" borderId="29" xfId="4" applyNumberFormat="1" applyFont="1" applyBorder="1" applyAlignment="1">
      <alignment vertical="center"/>
    </xf>
    <xf numFmtId="186" fontId="16" fillId="0" borderId="47" xfId="4" applyNumberFormat="1" applyFont="1" applyBorder="1" applyAlignment="1">
      <alignment vertical="center"/>
    </xf>
    <xf numFmtId="0" fontId="16" fillId="0" borderId="0" xfId="4" applyFont="1" applyBorder="1" applyAlignment="1">
      <alignment horizontal="distributed" vertical="center"/>
    </xf>
    <xf numFmtId="0" fontId="16" fillId="0" borderId="5" xfId="4" applyFont="1" applyBorder="1" applyAlignment="1">
      <alignment horizontal="distributed" vertical="center"/>
    </xf>
    <xf numFmtId="186" fontId="16" fillId="0" borderId="53" xfId="4" applyNumberFormat="1" applyFont="1" applyBorder="1" applyAlignment="1">
      <alignment vertical="center"/>
    </xf>
    <xf numFmtId="186" fontId="16" fillId="0" borderId="6" xfId="4" applyNumberFormat="1" applyFont="1" applyBorder="1" applyAlignment="1">
      <alignment horizontal="right" vertical="center"/>
    </xf>
    <xf numFmtId="186" fontId="16" fillId="0" borderId="7" xfId="4" applyNumberFormat="1" applyFont="1" applyBorder="1" applyAlignment="1">
      <alignment horizontal="right" vertical="center"/>
    </xf>
    <xf numFmtId="186" fontId="16" fillId="0" borderId="18" xfId="4" applyNumberFormat="1" applyFont="1" applyBorder="1" applyAlignment="1">
      <alignment horizontal="right" vertical="center"/>
    </xf>
    <xf numFmtId="186" fontId="16" fillId="0" borderId="16" xfId="4" applyNumberFormat="1" applyFont="1" applyBorder="1" applyAlignment="1">
      <alignment horizontal="right" vertical="center"/>
    </xf>
    <xf numFmtId="186" fontId="16" fillId="0" borderId="53" xfId="4" applyNumberFormat="1" applyFont="1" applyBorder="1" applyAlignment="1">
      <alignment horizontal="right" vertical="center"/>
    </xf>
    <xf numFmtId="0" fontId="16" fillId="0" borderId="7" xfId="4" applyFont="1" applyBorder="1" applyAlignment="1">
      <alignment horizontal="distributed" vertical="center"/>
    </xf>
    <xf numFmtId="0" fontId="16" fillId="0" borderId="2" xfId="4" applyFont="1" applyBorder="1" applyAlignment="1">
      <alignment horizontal="distributed" vertical="center"/>
    </xf>
    <xf numFmtId="186" fontId="16" fillId="0" borderId="19" xfId="4" applyNumberFormat="1" applyFont="1" applyBorder="1" applyAlignment="1">
      <alignment vertical="center"/>
    </xf>
    <xf numFmtId="186" fontId="16" fillId="0" borderId="2" xfId="4" applyNumberFormat="1" applyFont="1" applyBorder="1" applyAlignment="1">
      <alignment vertical="center"/>
    </xf>
    <xf numFmtId="186" fontId="16" fillId="0" borderId="25" xfId="4" applyNumberFormat="1" applyFont="1" applyBorder="1" applyAlignment="1">
      <alignment vertical="center"/>
    </xf>
    <xf numFmtId="186" fontId="16" fillId="0" borderId="14" xfId="4" applyNumberFormat="1" applyFont="1" applyBorder="1" applyAlignment="1">
      <alignment vertical="center"/>
    </xf>
    <xf numFmtId="186" fontId="16" fillId="0" borderId="21" xfId="4" applyNumberFormat="1" applyFont="1" applyBorder="1" applyAlignment="1">
      <alignment vertical="center"/>
    </xf>
    <xf numFmtId="0" fontId="16" fillId="0" borderId="3" xfId="4" applyFont="1" applyFill="1" applyBorder="1" applyAlignment="1">
      <alignment horizontal="center" vertical="center"/>
    </xf>
    <xf numFmtId="0" fontId="16" fillId="0" borderId="1" xfId="4" applyFont="1" applyFill="1" applyBorder="1" applyAlignment="1">
      <alignment horizontal="center" vertical="center"/>
    </xf>
    <xf numFmtId="0" fontId="16" fillId="0" borderId="0" xfId="4" applyFont="1" applyFill="1" applyBorder="1" applyAlignment="1">
      <alignment horizontal="distributed" vertical="center"/>
    </xf>
    <xf numFmtId="0" fontId="16" fillId="0" borderId="5" xfId="4" applyFont="1" applyFill="1" applyBorder="1" applyAlignment="1">
      <alignment horizontal="distributed" vertical="center"/>
    </xf>
    <xf numFmtId="0" fontId="9" fillId="0" borderId="23"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5" xfId="4" applyFont="1" applyFill="1" applyBorder="1" applyAlignment="1">
      <alignment horizontal="center" vertical="center" wrapText="1"/>
    </xf>
    <xf numFmtId="186" fontId="1" fillId="0" borderId="7" xfId="4" applyNumberFormat="1" applyBorder="1" applyAlignment="1">
      <alignment vertical="center"/>
    </xf>
    <xf numFmtId="186" fontId="1" fillId="0" borderId="18" xfId="4" applyNumberFormat="1" applyBorder="1" applyAlignment="1">
      <alignment vertical="center"/>
    </xf>
    <xf numFmtId="186" fontId="1" fillId="0" borderId="14" xfId="4" applyNumberFormat="1" applyBorder="1" applyAlignment="1">
      <alignment vertical="center"/>
    </xf>
    <xf numFmtId="186" fontId="1" fillId="0" borderId="2" xfId="4" applyNumberFormat="1" applyBorder="1" applyAlignment="1">
      <alignment vertical="center"/>
    </xf>
    <xf numFmtId="186" fontId="1" fillId="0" borderId="25" xfId="4" applyNumberFormat="1" applyBorder="1" applyAlignment="1">
      <alignment vertical="center"/>
    </xf>
    <xf numFmtId="0" fontId="16" fillId="0" borderId="24" xfId="4" applyFont="1" applyFill="1" applyBorder="1" applyAlignment="1">
      <alignment horizontal="center" vertical="center"/>
    </xf>
    <xf numFmtId="0" fontId="16" fillId="0" borderId="47" xfId="4" applyFont="1" applyFill="1" applyBorder="1" applyAlignment="1">
      <alignment horizontal="center" vertical="center"/>
    </xf>
    <xf numFmtId="0" fontId="16" fillId="0" borderId="23" xfId="4" applyFont="1" applyBorder="1" applyAlignment="1">
      <alignment horizontal="center" vertical="center" textRotation="255" wrapText="1"/>
    </xf>
    <xf numFmtId="0" fontId="16" fillId="0" borderId="46" xfId="4" applyFont="1" applyBorder="1" applyAlignment="1">
      <alignment horizontal="center" vertical="center" textRotation="255" wrapText="1"/>
    </xf>
    <xf numFmtId="0" fontId="16" fillId="0" borderId="3" xfId="4" applyFont="1" applyBorder="1" applyAlignment="1">
      <alignment horizontal="center" vertical="center" textRotation="255" wrapText="1"/>
    </xf>
    <xf numFmtId="0" fontId="16" fillId="0" borderId="0" xfId="4" applyFont="1" applyBorder="1" applyAlignment="1">
      <alignment horizontal="center" vertical="center" textRotation="255" wrapText="1"/>
    </xf>
    <xf numFmtId="0" fontId="16" fillId="0" borderId="13" xfId="4" applyFont="1" applyBorder="1" applyAlignment="1">
      <alignment horizontal="center" vertical="center" textRotation="255" wrapText="1"/>
    </xf>
    <xf numFmtId="0" fontId="16" fillId="0" borderId="19" xfId="4" applyFont="1" applyBorder="1" applyAlignment="1">
      <alignment horizontal="center" vertical="center" textRotation="255" wrapText="1"/>
    </xf>
    <xf numFmtId="0" fontId="16" fillId="0" borderId="2" xfId="4" applyFont="1" applyBorder="1" applyAlignment="1">
      <alignment horizontal="center" vertical="center" textRotation="255" wrapText="1"/>
    </xf>
    <xf numFmtId="0" fontId="16" fillId="0" borderId="25" xfId="4" applyFont="1" applyBorder="1" applyAlignment="1">
      <alignment horizontal="center" vertical="center" textRotation="255" wrapText="1"/>
    </xf>
    <xf numFmtId="186" fontId="16" fillId="0" borderId="19" xfId="4" applyNumberFormat="1" applyFont="1" applyBorder="1" applyAlignment="1">
      <alignment horizontal="right" vertical="center"/>
    </xf>
    <xf numFmtId="186" fontId="16" fillId="0" borderId="2" xfId="4" applyNumberFormat="1" applyFont="1" applyBorder="1" applyAlignment="1">
      <alignment horizontal="right" vertical="center"/>
    </xf>
    <xf numFmtId="186" fontId="16" fillId="0" borderId="25" xfId="4" applyNumberFormat="1" applyFont="1" applyBorder="1" applyAlignment="1">
      <alignment horizontal="right" vertical="center"/>
    </xf>
    <xf numFmtId="186" fontId="16" fillId="0" borderId="14" xfId="4" applyNumberFormat="1" applyFont="1" applyBorder="1" applyAlignment="1">
      <alignment horizontal="right" vertical="center"/>
    </xf>
    <xf numFmtId="186" fontId="16" fillId="0" borderId="21" xfId="4" applyNumberFormat="1" applyFont="1" applyBorder="1" applyAlignment="1">
      <alignment horizontal="right" vertical="center"/>
    </xf>
    <xf numFmtId="0" fontId="16" fillId="0" borderId="7" xfId="4" applyFont="1" applyBorder="1" applyAlignment="1">
      <alignment horizontal="distributed" vertical="center" wrapText="1"/>
    </xf>
    <xf numFmtId="49" fontId="16" fillId="0" borderId="0" xfId="4" applyNumberFormat="1" applyFont="1" applyBorder="1" applyAlignment="1">
      <alignment horizontal="left" vertical="center"/>
    </xf>
    <xf numFmtId="49" fontId="16" fillId="0" borderId="2" xfId="4" applyNumberFormat="1" applyFont="1" applyBorder="1" applyAlignment="1">
      <alignment horizontal="left" vertical="top"/>
    </xf>
    <xf numFmtId="0" fontId="9" fillId="0" borderId="7" xfId="4" applyFont="1" applyBorder="1" applyAlignment="1">
      <alignment horizontal="center" vertical="center" shrinkToFit="1"/>
    </xf>
    <xf numFmtId="0" fontId="9" fillId="0" borderId="5" xfId="4" applyFont="1" applyBorder="1" applyAlignment="1">
      <alignment horizontal="center" vertical="center" shrinkToFit="1"/>
    </xf>
    <xf numFmtId="0" fontId="16" fillId="0" borderId="21" xfId="4" applyFont="1" applyBorder="1" applyAlignment="1">
      <alignment horizontal="center" vertical="center"/>
    </xf>
    <xf numFmtId="0" fontId="16" fillId="0" borderId="23" xfId="4" applyFont="1" applyBorder="1" applyAlignment="1">
      <alignment horizontal="center" vertical="center" wrapText="1"/>
    </xf>
    <xf numFmtId="0" fontId="16" fillId="0" borderId="0"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16" xfId="4" applyFont="1" applyBorder="1" applyAlignment="1">
      <alignment horizontal="center" vertical="center"/>
    </xf>
    <xf numFmtId="0" fontId="16" fillId="0" borderId="6" xfId="4" applyFont="1" applyBorder="1" applyAlignment="1">
      <alignment horizontal="center" vertical="center"/>
    </xf>
    <xf numFmtId="0" fontId="16" fillId="0" borderId="53" xfId="4" applyFont="1" applyBorder="1" applyAlignment="1">
      <alignment horizontal="center" vertical="center"/>
    </xf>
    <xf numFmtId="0" fontId="16" fillId="0" borderId="14" xfId="4" applyFont="1" applyBorder="1" applyAlignment="1">
      <alignment horizontal="center" vertical="center"/>
    </xf>
    <xf numFmtId="0" fontId="9" fillId="0" borderId="7" xfId="4" applyFont="1" applyBorder="1" applyAlignment="1">
      <alignment horizontal="distributed" vertical="center" wrapText="1"/>
    </xf>
    <xf numFmtId="0" fontId="9" fillId="0" borderId="5" xfId="4" applyFont="1" applyBorder="1" applyAlignment="1">
      <alignment horizontal="distributed" vertical="center" wrapText="1"/>
    </xf>
    <xf numFmtId="186" fontId="16" fillId="0" borderId="28" xfId="4" applyNumberFormat="1" applyFont="1" applyBorder="1" applyAlignment="1">
      <alignment horizontal="right" vertical="center"/>
    </xf>
    <xf numFmtId="186" fontId="16" fillId="0" borderId="23" xfId="4" applyNumberFormat="1" applyFont="1" applyBorder="1" applyAlignment="1">
      <alignment horizontal="right" vertical="center"/>
    </xf>
    <xf numFmtId="186" fontId="16" fillId="0" borderId="29" xfId="4" applyNumberFormat="1" applyFont="1" applyBorder="1" applyAlignment="1">
      <alignment horizontal="right" vertical="center"/>
    </xf>
    <xf numFmtId="0" fontId="16" fillId="0" borderId="0" xfId="4" applyFont="1" applyAlignment="1">
      <alignment horizontal="left" vertical="center"/>
    </xf>
    <xf numFmtId="186" fontId="5" fillId="0" borderId="6" xfId="0" applyNumberFormat="1" applyFont="1" applyBorder="1" applyAlignment="1">
      <alignment horizontal="right" vertical="center"/>
    </xf>
    <xf numFmtId="186" fontId="5" fillId="0" borderId="7" xfId="0" applyNumberFormat="1" applyFont="1" applyBorder="1" applyAlignment="1">
      <alignment horizontal="right" vertical="center"/>
    </xf>
    <xf numFmtId="186" fontId="5" fillId="0" borderId="18" xfId="0" applyNumberFormat="1" applyFont="1" applyBorder="1" applyAlignment="1">
      <alignment horizontal="right" vertical="center"/>
    </xf>
    <xf numFmtId="186" fontId="5" fillId="0" borderId="61" xfId="0" applyNumberFormat="1" applyFont="1" applyBorder="1" applyAlignment="1">
      <alignment horizontal="right" vertical="center"/>
    </xf>
    <xf numFmtId="186" fontId="5" fillId="0" borderId="5" xfId="0" applyNumberFormat="1" applyFont="1" applyBorder="1" applyAlignment="1">
      <alignment horizontal="right" vertical="center"/>
    </xf>
    <xf numFmtId="186" fontId="5" fillId="0" borderId="40" xfId="0" applyNumberFormat="1" applyFont="1" applyBorder="1" applyAlignment="1">
      <alignment horizontal="right" vertical="center"/>
    </xf>
    <xf numFmtId="186" fontId="5" fillId="0" borderId="14" xfId="0" applyNumberFormat="1" applyFont="1" applyBorder="1" applyAlignment="1">
      <alignment horizontal="right" vertical="center"/>
    </xf>
    <xf numFmtId="186" fontId="5" fillId="0" borderId="2" xfId="0" applyNumberFormat="1" applyFont="1" applyBorder="1" applyAlignment="1">
      <alignment horizontal="right" vertical="center"/>
    </xf>
    <xf numFmtId="186" fontId="5" fillId="0" borderId="25" xfId="0" applyNumberFormat="1" applyFont="1" applyBorder="1" applyAlignment="1">
      <alignment horizontal="righ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186" fontId="5" fillId="0" borderId="22" xfId="0" applyNumberFormat="1" applyFont="1" applyBorder="1" applyAlignment="1">
      <alignment horizontal="right" vertical="center"/>
    </xf>
    <xf numFmtId="186" fontId="5" fillId="0" borderId="23" xfId="0" applyNumberFormat="1" applyFont="1" applyBorder="1" applyAlignment="1">
      <alignment horizontal="right" vertical="center"/>
    </xf>
    <xf numFmtId="186" fontId="5" fillId="0" borderId="46"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47" xfId="0" applyNumberFormat="1" applyFont="1" applyBorder="1" applyAlignment="1">
      <alignment horizontal="right" vertical="center"/>
    </xf>
    <xf numFmtId="0" fontId="5" fillId="0" borderId="35" xfId="0" applyFont="1" applyBorder="1" applyAlignment="1">
      <alignment horizontal="center" vertical="center"/>
    </xf>
    <xf numFmtId="186" fontId="5" fillId="0" borderId="11" xfId="0" applyNumberFormat="1" applyFont="1" applyBorder="1" applyAlignment="1">
      <alignment horizontal="right" vertical="center"/>
    </xf>
    <xf numFmtId="186" fontId="5" fillId="0" borderId="0" xfId="0" applyNumberFormat="1" applyFont="1" applyBorder="1" applyAlignment="1">
      <alignment horizontal="right" vertical="center"/>
    </xf>
    <xf numFmtId="186" fontId="5" fillId="0" borderId="13" xfId="0" applyNumberFormat="1" applyFont="1" applyBorder="1" applyAlignment="1">
      <alignment horizontal="right"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53" xfId="0" applyFont="1" applyBorder="1" applyAlignment="1">
      <alignment horizontal="center" vertical="center"/>
    </xf>
    <xf numFmtId="0" fontId="5" fillId="0" borderId="22" xfId="0" applyFont="1" applyBorder="1" applyAlignment="1">
      <alignment horizontal="center" vertical="center" wrapText="1"/>
    </xf>
    <xf numFmtId="0" fontId="0" fillId="0" borderId="23" xfId="0" applyBorder="1" applyAlignment="1">
      <alignment vertical="center" wrapText="1"/>
    </xf>
    <xf numFmtId="0" fontId="0" fillId="0" borderId="46" xfId="0" applyBorder="1" applyAlignment="1">
      <alignment vertical="center" wrapText="1"/>
    </xf>
    <xf numFmtId="186" fontId="5" fillId="0" borderId="16" xfId="0" applyNumberFormat="1" applyFont="1" applyBorder="1" applyAlignment="1">
      <alignment horizontal="right" vertical="center"/>
    </xf>
    <xf numFmtId="186" fontId="5" fillId="0" borderId="24" xfId="0" applyNumberFormat="1" applyFont="1" applyBorder="1" applyAlignment="1">
      <alignment horizontal="right" vertical="center"/>
    </xf>
    <xf numFmtId="186" fontId="5" fillId="0" borderId="19" xfId="0" applyNumberFormat="1" applyFont="1" applyBorder="1" applyAlignment="1">
      <alignment horizontal="right" vertical="center"/>
    </xf>
    <xf numFmtId="0" fontId="5" fillId="0" borderId="47" xfId="0" applyFont="1" applyBorder="1" applyAlignment="1">
      <alignment horizontal="center" vertical="center"/>
    </xf>
    <xf numFmtId="0" fontId="5" fillId="0" borderId="28" xfId="0" applyFont="1" applyBorder="1" applyAlignment="1">
      <alignment horizontal="left" vertical="center"/>
    </xf>
    <xf numFmtId="0" fontId="5" fillId="0" borderId="23" xfId="0" applyFont="1" applyBorder="1" applyAlignment="1">
      <alignment horizontal="left" vertical="center"/>
    </xf>
    <xf numFmtId="0" fontId="5" fillId="0" borderId="46" xfId="0" applyFont="1" applyBorder="1" applyAlignment="1">
      <alignment horizontal="left"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0" borderId="40" xfId="0" applyFont="1" applyBorder="1" applyAlignment="1">
      <alignment horizontal="left" vertical="center"/>
    </xf>
    <xf numFmtId="186" fontId="5" fillId="0" borderId="28" xfId="0" applyNumberFormat="1" applyFont="1" applyBorder="1" applyAlignment="1">
      <alignment horizontal="right" vertical="center"/>
    </xf>
    <xf numFmtId="49" fontId="5" fillId="0" borderId="0" xfId="0" applyNumberFormat="1" applyFont="1" applyAlignment="1">
      <alignment horizontal="left"/>
    </xf>
    <xf numFmtId="0" fontId="5" fillId="0" borderId="22" xfId="0" applyFont="1" applyBorder="1" applyAlignment="1">
      <alignment horizontal="left" vertical="center"/>
    </xf>
    <xf numFmtId="0" fontId="5" fillId="0" borderId="29" xfId="0" applyFont="1" applyBorder="1" applyAlignment="1">
      <alignment horizontal="left" vertical="center"/>
    </xf>
    <xf numFmtId="0" fontId="5" fillId="0" borderId="61" xfId="0" applyFont="1" applyBorder="1" applyAlignment="1">
      <alignment horizontal="left" vertical="center"/>
    </xf>
    <xf numFmtId="0" fontId="5" fillId="0" borderId="47" xfId="0" applyFont="1" applyBorder="1" applyAlignment="1">
      <alignment horizontal="left" vertical="center"/>
    </xf>
    <xf numFmtId="0" fontId="5" fillId="0" borderId="2" xfId="0" applyFont="1" applyBorder="1" applyAlignment="1">
      <alignment horizontal="left"/>
    </xf>
    <xf numFmtId="186" fontId="5" fillId="0" borderId="21" xfId="0" applyNumberFormat="1" applyFont="1" applyBorder="1" applyAlignment="1">
      <alignment horizontal="right" vertical="center"/>
    </xf>
    <xf numFmtId="186" fontId="5" fillId="0" borderId="29" xfId="0" applyNumberFormat="1" applyFont="1" applyBorder="1" applyAlignment="1">
      <alignment horizontal="right" vertical="center"/>
    </xf>
    <xf numFmtId="186" fontId="5" fillId="0" borderId="6" xfId="0" applyNumberFormat="1" applyFont="1" applyBorder="1" applyAlignment="1">
      <alignment horizontal="center" vertical="center"/>
    </xf>
    <xf numFmtId="186" fontId="5" fillId="0" borderId="7" xfId="0" applyNumberFormat="1" applyFont="1" applyBorder="1" applyAlignment="1">
      <alignment horizontal="center" vertical="center"/>
    </xf>
    <xf numFmtId="186" fontId="5" fillId="0" borderId="18" xfId="0" applyNumberFormat="1" applyFont="1" applyBorder="1" applyAlignment="1">
      <alignment horizontal="center" vertical="center"/>
    </xf>
    <xf numFmtId="186" fontId="5" fillId="0" borderId="61" xfId="0" applyNumberFormat="1" applyFont="1" applyBorder="1" applyAlignment="1">
      <alignment horizontal="center" vertical="center"/>
    </xf>
    <xf numFmtId="186" fontId="5" fillId="0" borderId="5" xfId="0" applyNumberFormat="1" applyFont="1" applyBorder="1" applyAlignment="1">
      <alignment horizontal="center" vertical="center"/>
    </xf>
    <xf numFmtId="186" fontId="5" fillId="0" borderId="40" xfId="0" applyNumberFormat="1"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6" fontId="5" fillId="0" borderId="1" xfId="0" applyNumberFormat="1" applyFont="1" applyBorder="1" applyAlignment="1">
      <alignment horizontal="right" vertical="center"/>
    </xf>
    <xf numFmtId="186" fontId="5" fillId="0" borderId="3" xfId="0" applyNumberFormat="1" applyFont="1" applyBorder="1" applyAlignment="1">
      <alignment horizontal="right" vertical="center"/>
    </xf>
    <xf numFmtId="0" fontId="16" fillId="0" borderId="2" xfId="0" applyFont="1" applyBorder="1" applyAlignment="1">
      <alignment horizontal="left"/>
    </xf>
    <xf numFmtId="0" fontId="5" fillId="0" borderId="0" xfId="0" applyFont="1" applyBorder="1" applyAlignment="1">
      <alignment horizontal="left"/>
    </xf>
    <xf numFmtId="0" fontId="16" fillId="0" borderId="0" xfId="0" applyFont="1" applyBorder="1" applyAlignment="1">
      <alignment horizontal="left"/>
    </xf>
    <xf numFmtId="0" fontId="5" fillId="0" borderId="23" xfId="0" applyFont="1" applyBorder="1" applyAlignment="1">
      <alignment horizontal="left"/>
    </xf>
    <xf numFmtId="0" fontId="16" fillId="0" borderId="23" xfId="0" applyFont="1" applyBorder="1" applyAlignment="1">
      <alignment horizontal="left"/>
    </xf>
  </cellXfs>
  <cellStyles count="17">
    <cellStyle name="桁区切り" xfId="1" builtinId="6"/>
    <cellStyle name="通貨" xfId="2" builtinId="7"/>
    <cellStyle name="標準" xfId="0" builtinId="0"/>
    <cellStyle name="標準_1-1-25-財務調査書－記入例" xfId="3"/>
    <cellStyle name="標準_1-1-26-財務調査書－記入例" xfId="4"/>
    <cellStyle name="標準_16 財務状況調書（記入例） -hh" xfId="5"/>
    <cellStyle name="標準_16 財務状況調書（記入例） -hh_1-22-財務調査書-記入例" xfId="6"/>
    <cellStyle name="標準_16 財務状況調書（記入例） -hh_1-22-財務調査書-記入例 2" xfId="16"/>
    <cellStyle name="標準_16 財務状況調書（記入例） -hh_21-給与算定_1-2-25年度給与※完成後削除" xfId="7"/>
    <cellStyle name="標準_16 財務状況調書（記入例） -hh_21-給与算定_1-23-財務調査書-記入例" xfId="8"/>
    <cellStyle name="標準_16 財務状況調書（記入例） -hh_21-給与算定_1-25-財務調査書-記入例" xfId="9"/>
    <cellStyle name="標準_16 財務状況調書（記入例） -hh_22-給与算定_1-23-財務調査書-記入例" xfId="10"/>
    <cellStyle name="標準_16 財務状況調書（記入例） -hh_22-給与算定_1-25-財務調査書-記入例" xfId="11"/>
    <cellStyle name="標準_20-財務調査書-記入例_21-給与算定_1-25-財務調査書-記入例" xfId="12"/>
    <cellStyle name="標準_20-財務調査書-記入例_22-給与算定_1-23-財務調査書-記入例" xfId="13"/>
    <cellStyle name="標準_20-財務調査書-記入例_22-給与算定_1-25-財務調査書-記入例" xfId="14"/>
    <cellStyle name="標準_新規Microsoft Excel ワークシート1" xfId="15"/>
  </cellStyles>
  <dxfs count="0"/>
  <tableStyles count="0" defaultTableStyle="TableStyleMedium9" defaultPivotStyle="PivotStyleLight16"/>
  <colors>
    <mruColors>
      <color rgb="FFFFFF66"/>
      <color rgb="FF66FFFF"/>
      <color rgb="FF66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85725</xdr:colOff>
      <xdr:row>15</xdr:row>
      <xdr:rowOff>19050</xdr:rowOff>
    </xdr:from>
    <xdr:to>
      <xdr:col>55</xdr:col>
      <xdr:colOff>0</xdr:colOff>
      <xdr:row>17</xdr:row>
      <xdr:rowOff>0</xdr:rowOff>
    </xdr:to>
    <xdr:sp macro="" textlink="">
      <xdr:nvSpPr>
        <xdr:cNvPr id="13391" name="Line 5"/>
        <xdr:cNvSpPr>
          <a:spLocks noChangeShapeType="1"/>
        </xdr:cNvSpPr>
      </xdr:nvSpPr>
      <xdr:spPr bwMode="auto">
        <a:xfrm flipH="1">
          <a:off x="6581775" y="3209925"/>
          <a:ext cx="11049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17</xdr:row>
      <xdr:rowOff>0</xdr:rowOff>
    </xdr:from>
    <xdr:to>
      <xdr:col>54</xdr:col>
      <xdr:colOff>152400</xdr:colOff>
      <xdr:row>20</xdr:row>
      <xdr:rowOff>9525</xdr:rowOff>
    </xdr:to>
    <xdr:sp macro="" textlink="">
      <xdr:nvSpPr>
        <xdr:cNvPr id="13392" name="Line 6"/>
        <xdr:cNvSpPr>
          <a:spLocks noChangeShapeType="1"/>
        </xdr:cNvSpPr>
      </xdr:nvSpPr>
      <xdr:spPr bwMode="auto">
        <a:xfrm flipH="1">
          <a:off x="6591300" y="3648075"/>
          <a:ext cx="10858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22</xdr:row>
      <xdr:rowOff>0</xdr:rowOff>
    </xdr:from>
    <xdr:to>
      <xdr:col>11</xdr:col>
      <xdr:colOff>419100</xdr:colOff>
      <xdr:row>22</xdr:row>
      <xdr:rowOff>0</xdr:rowOff>
    </xdr:to>
    <xdr:sp macro="" textlink="">
      <xdr:nvSpPr>
        <xdr:cNvPr id="2" name="Line 1"/>
        <xdr:cNvSpPr>
          <a:spLocks noChangeShapeType="1"/>
        </xdr:cNvSpPr>
      </xdr:nvSpPr>
      <xdr:spPr bwMode="auto">
        <a:xfrm>
          <a:off x="1952625" y="4133850"/>
          <a:ext cx="1219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59</xdr:row>
      <xdr:rowOff>0</xdr:rowOff>
    </xdr:from>
    <xdr:to>
      <xdr:col>1</xdr:col>
      <xdr:colOff>0</xdr:colOff>
      <xdr:row>59</xdr:row>
      <xdr:rowOff>0</xdr:rowOff>
    </xdr:to>
    <xdr:sp macro="" textlink="">
      <xdr:nvSpPr>
        <xdr:cNvPr id="3" name="AutoShape 2"/>
        <xdr:cNvSpPr>
          <a:spLocks/>
        </xdr:cNvSpPr>
      </xdr:nvSpPr>
      <xdr:spPr bwMode="auto">
        <a:xfrm flipH="1">
          <a:off x="333375" y="94773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Line 3"/>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Line 4"/>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20</xdr:col>
      <xdr:colOff>0</xdr:colOff>
      <xdr:row>42</xdr:row>
      <xdr:rowOff>0</xdr:rowOff>
    </xdr:to>
    <xdr:sp macro="" textlink="">
      <xdr:nvSpPr>
        <xdr:cNvPr id="6" name="Line 5"/>
        <xdr:cNvSpPr>
          <a:spLocks noChangeShapeType="1"/>
        </xdr:cNvSpPr>
      </xdr:nvSpPr>
      <xdr:spPr bwMode="auto">
        <a:xfrm flipH="1">
          <a:off x="1857375" y="6905625"/>
          <a:ext cx="3057525"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0</xdr:rowOff>
    </xdr:from>
    <xdr:to>
      <xdr:col>16</xdr:col>
      <xdr:colOff>28575</xdr:colOff>
      <xdr:row>53</xdr:row>
      <xdr:rowOff>0</xdr:rowOff>
    </xdr:to>
    <xdr:sp macro="" textlink="">
      <xdr:nvSpPr>
        <xdr:cNvPr id="7" name="Line 6"/>
        <xdr:cNvSpPr>
          <a:spLocks noChangeShapeType="1"/>
        </xdr:cNvSpPr>
      </xdr:nvSpPr>
      <xdr:spPr bwMode="auto">
        <a:xfrm>
          <a:off x="4152900" y="865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8" name="Line 7"/>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9" name="Line 8"/>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10" name="Line 9"/>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11" name="Line 10"/>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28</xdr:row>
      <xdr:rowOff>0</xdr:rowOff>
    </xdr:from>
    <xdr:to>
      <xdr:col>88</xdr:col>
      <xdr:colOff>0</xdr:colOff>
      <xdr:row>29</xdr:row>
      <xdr:rowOff>0</xdr:rowOff>
    </xdr:to>
    <xdr:sp macro="" textlink="">
      <xdr:nvSpPr>
        <xdr:cNvPr id="12" name="Line 11"/>
        <xdr:cNvSpPr>
          <a:spLocks noChangeShapeType="1"/>
        </xdr:cNvSpPr>
      </xdr:nvSpPr>
      <xdr:spPr bwMode="auto">
        <a:xfrm flipV="1">
          <a:off x="13315950" y="529590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26</xdr:row>
      <xdr:rowOff>0</xdr:rowOff>
    </xdr:from>
    <xdr:to>
      <xdr:col>88</xdr:col>
      <xdr:colOff>0</xdr:colOff>
      <xdr:row>27</xdr:row>
      <xdr:rowOff>0</xdr:rowOff>
    </xdr:to>
    <xdr:sp macro="" textlink="">
      <xdr:nvSpPr>
        <xdr:cNvPr id="13" name="Line 12"/>
        <xdr:cNvSpPr>
          <a:spLocks noChangeShapeType="1"/>
        </xdr:cNvSpPr>
      </xdr:nvSpPr>
      <xdr:spPr bwMode="auto">
        <a:xfrm flipV="1">
          <a:off x="13315950" y="4857750"/>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46</xdr:row>
      <xdr:rowOff>9525</xdr:rowOff>
    </xdr:from>
    <xdr:to>
      <xdr:col>14</xdr:col>
      <xdr:colOff>28575</xdr:colOff>
      <xdr:row>46</xdr:row>
      <xdr:rowOff>9525</xdr:rowOff>
    </xdr:to>
    <xdr:sp macro="" textlink="">
      <xdr:nvSpPr>
        <xdr:cNvPr id="14" name="Line 16"/>
        <xdr:cNvSpPr>
          <a:spLocks noChangeShapeType="1"/>
        </xdr:cNvSpPr>
      </xdr:nvSpPr>
      <xdr:spPr bwMode="auto">
        <a:xfrm>
          <a:off x="3676650" y="800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19049</xdr:colOff>
      <xdr:row>26</xdr:row>
      <xdr:rowOff>19049</xdr:rowOff>
    </xdr:from>
    <xdr:to>
      <xdr:col>53</xdr:col>
      <xdr:colOff>114300</xdr:colOff>
      <xdr:row>26</xdr:row>
      <xdr:rowOff>219074</xdr:rowOff>
    </xdr:to>
    <xdr:sp macro="" textlink="">
      <xdr:nvSpPr>
        <xdr:cNvPr id="15" name="Line 17"/>
        <xdr:cNvSpPr>
          <a:spLocks noChangeShapeType="1"/>
        </xdr:cNvSpPr>
      </xdr:nvSpPr>
      <xdr:spPr bwMode="auto">
        <a:xfrm flipV="1">
          <a:off x="8029574" y="4876799"/>
          <a:ext cx="1085851" cy="20002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37</xdr:col>
      <xdr:colOff>0</xdr:colOff>
      <xdr:row>28</xdr:row>
      <xdr:rowOff>9525</xdr:rowOff>
    </xdr:from>
    <xdr:to>
      <xdr:col>45</xdr:col>
      <xdr:colOff>19050</xdr:colOff>
      <xdr:row>29</xdr:row>
      <xdr:rowOff>9525</xdr:rowOff>
    </xdr:to>
    <xdr:sp macro="" textlink="">
      <xdr:nvSpPr>
        <xdr:cNvPr id="16" name="Line 18"/>
        <xdr:cNvSpPr>
          <a:spLocks noChangeShapeType="1"/>
        </xdr:cNvSpPr>
      </xdr:nvSpPr>
      <xdr:spPr bwMode="auto">
        <a:xfrm flipV="1">
          <a:off x="7019925" y="5305425"/>
          <a:ext cx="1009650" cy="2476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0</xdr:colOff>
      <xdr:row>26</xdr:row>
      <xdr:rowOff>19050</xdr:rowOff>
    </xdr:from>
    <xdr:to>
      <xdr:col>70</xdr:col>
      <xdr:colOff>114300</xdr:colOff>
      <xdr:row>26</xdr:row>
      <xdr:rowOff>219074</xdr:rowOff>
    </xdr:to>
    <xdr:sp macro="" textlink="">
      <xdr:nvSpPr>
        <xdr:cNvPr id="17" name="Line 20"/>
        <xdr:cNvSpPr>
          <a:spLocks noChangeShapeType="1"/>
        </xdr:cNvSpPr>
      </xdr:nvSpPr>
      <xdr:spPr bwMode="auto">
        <a:xfrm flipV="1">
          <a:off x="10125075" y="4876800"/>
          <a:ext cx="1066800" cy="20002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27</xdr:row>
      <xdr:rowOff>219075</xdr:rowOff>
    </xdr:from>
    <xdr:to>
      <xdr:col>62</xdr:col>
      <xdr:colOff>19050</xdr:colOff>
      <xdr:row>28</xdr:row>
      <xdr:rowOff>244475</xdr:rowOff>
    </xdr:to>
    <xdr:sp macro="" textlink="">
      <xdr:nvSpPr>
        <xdr:cNvPr id="18" name="Line 21"/>
        <xdr:cNvSpPr>
          <a:spLocks noChangeShapeType="1"/>
        </xdr:cNvSpPr>
      </xdr:nvSpPr>
      <xdr:spPr bwMode="auto">
        <a:xfrm flipV="1">
          <a:off x="9124950" y="529590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6350</xdr:colOff>
      <xdr:row>26</xdr:row>
      <xdr:rowOff>6350</xdr:rowOff>
    </xdr:from>
    <xdr:to>
      <xdr:col>87</xdr:col>
      <xdr:colOff>107950</xdr:colOff>
      <xdr:row>26</xdr:row>
      <xdr:rowOff>215898</xdr:rowOff>
    </xdr:to>
    <xdr:sp macro="" textlink="">
      <xdr:nvSpPr>
        <xdr:cNvPr id="19" name="Line 23"/>
        <xdr:cNvSpPr>
          <a:spLocks noChangeShapeType="1"/>
        </xdr:cNvSpPr>
      </xdr:nvSpPr>
      <xdr:spPr bwMode="auto">
        <a:xfrm flipV="1">
          <a:off x="12207875" y="4864100"/>
          <a:ext cx="1092200" cy="2095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6350</xdr:colOff>
      <xdr:row>27</xdr:row>
      <xdr:rowOff>212725</xdr:rowOff>
    </xdr:from>
    <xdr:to>
      <xdr:col>79</xdr:col>
      <xdr:colOff>25400</xdr:colOff>
      <xdr:row>28</xdr:row>
      <xdr:rowOff>238125</xdr:rowOff>
    </xdr:to>
    <xdr:sp macro="" textlink="">
      <xdr:nvSpPr>
        <xdr:cNvPr id="20" name="Line 24"/>
        <xdr:cNvSpPr>
          <a:spLocks noChangeShapeType="1"/>
        </xdr:cNvSpPr>
      </xdr:nvSpPr>
      <xdr:spPr bwMode="auto">
        <a:xfrm flipV="1">
          <a:off x="11207750" y="528955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27</xdr:row>
      <xdr:rowOff>9525</xdr:rowOff>
    </xdr:from>
    <xdr:to>
      <xdr:col>54</xdr:col>
      <xdr:colOff>9525</xdr:colOff>
      <xdr:row>27</xdr:row>
      <xdr:rowOff>228600</xdr:rowOff>
    </xdr:to>
    <xdr:sp macro="" textlink="">
      <xdr:nvSpPr>
        <xdr:cNvPr id="21" name="Line 27"/>
        <xdr:cNvSpPr>
          <a:spLocks noChangeShapeType="1"/>
        </xdr:cNvSpPr>
      </xdr:nvSpPr>
      <xdr:spPr bwMode="auto">
        <a:xfrm flipH="1">
          <a:off x="8010525" y="5086350"/>
          <a:ext cx="1123950" cy="2095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9525</xdr:colOff>
      <xdr:row>27</xdr:row>
      <xdr:rowOff>19050</xdr:rowOff>
    </xdr:from>
    <xdr:to>
      <xdr:col>71</xdr:col>
      <xdr:colOff>0</xdr:colOff>
      <xdr:row>27</xdr:row>
      <xdr:rowOff>219075</xdr:rowOff>
    </xdr:to>
    <xdr:sp macro="" textlink="">
      <xdr:nvSpPr>
        <xdr:cNvPr id="22" name="Line 28"/>
        <xdr:cNvSpPr>
          <a:spLocks noChangeShapeType="1"/>
        </xdr:cNvSpPr>
      </xdr:nvSpPr>
      <xdr:spPr bwMode="auto">
        <a:xfrm flipH="1">
          <a:off x="10134600" y="5095875"/>
          <a:ext cx="1066800" cy="200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19050</xdr:colOff>
      <xdr:row>27</xdr:row>
      <xdr:rowOff>12699</xdr:rowOff>
    </xdr:from>
    <xdr:to>
      <xdr:col>88</xdr:col>
      <xdr:colOff>0</xdr:colOff>
      <xdr:row>27</xdr:row>
      <xdr:rowOff>209550</xdr:rowOff>
    </xdr:to>
    <xdr:sp macro="" textlink="">
      <xdr:nvSpPr>
        <xdr:cNvPr id="23" name="Line 29"/>
        <xdr:cNvSpPr>
          <a:spLocks noChangeShapeType="1"/>
        </xdr:cNvSpPr>
      </xdr:nvSpPr>
      <xdr:spPr bwMode="auto">
        <a:xfrm flipH="1">
          <a:off x="12220575" y="5089524"/>
          <a:ext cx="1095375" cy="196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9528</xdr:colOff>
      <xdr:row>26</xdr:row>
      <xdr:rowOff>9525</xdr:rowOff>
    </xdr:from>
    <xdr:to>
      <xdr:col>36</xdr:col>
      <xdr:colOff>104775</xdr:colOff>
      <xdr:row>26</xdr:row>
      <xdr:rowOff>209550</xdr:rowOff>
    </xdr:to>
    <xdr:cxnSp macro="">
      <xdr:nvCxnSpPr>
        <xdr:cNvPr id="24" name="直線コネクタ 23"/>
        <xdr:cNvCxnSpPr/>
      </xdr:nvCxnSpPr>
      <xdr:spPr>
        <a:xfrm flipH="1">
          <a:off x="5915028" y="4867275"/>
          <a:ext cx="1085847" cy="2000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xdr:row>
      <xdr:rowOff>9525</xdr:rowOff>
    </xdr:from>
    <xdr:to>
      <xdr:col>36</xdr:col>
      <xdr:colOff>114300</xdr:colOff>
      <xdr:row>28</xdr:row>
      <xdr:rowOff>0</xdr:rowOff>
    </xdr:to>
    <xdr:cxnSp macro="">
      <xdr:nvCxnSpPr>
        <xdr:cNvPr id="25" name="直線コネクタ 24"/>
        <xdr:cNvCxnSpPr/>
      </xdr:nvCxnSpPr>
      <xdr:spPr>
        <a:xfrm flipH="1">
          <a:off x="5905500" y="5086350"/>
          <a:ext cx="1104900" cy="2095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28</xdr:row>
      <xdr:rowOff>9525</xdr:rowOff>
    </xdr:from>
    <xdr:to>
      <xdr:col>27</xdr:col>
      <xdr:colOff>114300</xdr:colOff>
      <xdr:row>28</xdr:row>
      <xdr:rowOff>228600</xdr:rowOff>
    </xdr:to>
    <xdr:cxnSp macro="">
      <xdr:nvCxnSpPr>
        <xdr:cNvPr id="26" name="直線コネクタ 25"/>
        <xdr:cNvCxnSpPr/>
      </xdr:nvCxnSpPr>
      <xdr:spPr>
        <a:xfrm flipV="1">
          <a:off x="4914900" y="5305425"/>
          <a:ext cx="981075" cy="2190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 name="Line 1"/>
        <xdr:cNvSpPr>
          <a:spLocks noChangeShapeType="1"/>
        </xdr:cNvSpPr>
      </xdr:nvSpPr>
      <xdr:spPr bwMode="auto">
        <a:xfrm>
          <a:off x="2343150" y="39338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58</xdr:row>
      <xdr:rowOff>0</xdr:rowOff>
    </xdr:from>
    <xdr:to>
      <xdr:col>1</xdr:col>
      <xdr:colOff>0</xdr:colOff>
      <xdr:row>58</xdr:row>
      <xdr:rowOff>0</xdr:rowOff>
    </xdr:to>
    <xdr:sp macro="" textlink="">
      <xdr:nvSpPr>
        <xdr:cNvPr id="3" name="AutoShape 2"/>
        <xdr:cNvSpPr>
          <a:spLocks/>
        </xdr:cNvSpPr>
      </xdr:nvSpPr>
      <xdr:spPr bwMode="auto">
        <a:xfrm flipH="1">
          <a:off x="333375" y="93535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4" name="Line 3"/>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5" name="Line 4"/>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41</xdr:row>
      <xdr:rowOff>0</xdr:rowOff>
    </xdr:to>
    <xdr:sp macro="" textlink="">
      <xdr:nvSpPr>
        <xdr:cNvPr id="6" name="Line 5"/>
        <xdr:cNvSpPr>
          <a:spLocks noChangeShapeType="1"/>
        </xdr:cNvSpPr>
      </xdr:nvSpPr>
      <xdr:spPr bwMode="auto">
        <a:xfrm flipH="1">
          <a:off x="2343150" y="676275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52</xdr:row>
      <xdr:rowOff>0</xdr:rowOff>
    </xdr:from>
    <xdr:to>
      <xdr:col>6</xdr:col>
      <xdr:colOff>0</xdr:colOff>
      <xdr:row>52</xdr:row>
      <xdr:rowOff>0</xdr:rowOff>
    </xdr:to>
    <xdr:sp macro="" textlink="">
      <xdr:nvSpPr>
        <xdr:cNvPr id="7" name="Line 6"/>
        <xdr:cNvSpPr>
          <a:spLocks noChangeShapeType="1"/>
        </xdr:cNvSpPr>
      </xdr:nvSpPr>
      <xdr:spPr bwMode="auto">
        <a:xfrm>
          <a:off x="2343150" y="851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8" name="Line 7"/>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9" name="Line 8"/>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10" name="Line 9"/>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11" name="Line 10"/>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27</xdr:row>
      <xdr:rowOff>0</xdr:rowOff>
    </xdr:from>
    <xdr:to>
      <xdr:col>74</xdr:col>
      <xdr:colOff>0</xdr:colOff>
      <xdr:row>28</xdr:row>
      <xdr:rowOff>0</xdr:rowOff>
    </xdr:to>
    <xdr:sp macro="" textlink="">
      <xdr:nvSpPr>
        <xdr:cNvPr id="12" name="Line 11"/>
        <xdr:cNvSpPr>
          <a:spLocks noChangeShapeType="1"/>
        </xdr:cNvSpPr>
      </xdr:nvSpPr>
      <xdr:spPr bwMode="auto">
        <a:xfrm flipV="1">
          <a:off x="10782300" y="51530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25</xdr:row>
      <xdr:rowOff>0</xdr:rowOff>
    </xdr:from>
    <xdr:to>
      <xdr:col>74</xdr:col>
      <xdr:colOff>0</xdr:colOff>
      <xdr:row>26</xdr:row>
      <xdr:rowOff>0</xdr:rowOff>
    </xdr:to>
    <xdr:sp macro="" textlink="">
      <xdr:nvSpPr>
        <xdr:cNvPr id="13" name="Line 12"/>
        <xdr:cNvSpPr>
          <a:spLocks noChangeShapeType="1"/>
        </xdr:cNvSpPr>
      </xdr:nvSpPr>
      <xdr:spPr bwMode="auto">
        <a:xfrm flipV="1">
          <a:off x="10782300" y="46577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27</xdr:row>
      <xdr:rowOff>7620</xdr:rowOff>
    </xdr:from>
    <xdr:to>
      <xdr:col>13</xdr:col>
      <xdr:colOff>114300</xdr:colOff>
      <xdr:row>28</xdr:row>
      <xdr:rowOff>0</xdr:rowOff>
    </xdr:to>
    <xdr:sp macro="" textlink="">
      <xdr:nvSpPr>
        <xdr:cNvPr id="14" name="Line 13"/>
        <xdr:cNvSpPr>
          <a:spLocks noChangeShapeType="1"/>
        </xdr:cNvSpPr>
      </xdr:nvSpPr>
      <xdr:spPr bwMode="auto">
        <a:xfrm flipV="1">
          <a:off x="2352675" y="5160645"/>
          <a:ext cx="971550"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7621</xdr:colOff>
      <xdr:row>25</xdr:row>
      <xdr:rowOff>22858</xdr:rowOff>
    </xdr:from>
    <xdr:to>
      <xdr:col>22</xdr:col>
      <xdr:colOff>106681</xdr:colOff>
      <xdr:row>25</xdr:row>
      <xdr:rowOff>243839</xdr:rowOff>
    </xdr:to>
    <xdr:sp macro="" textlink="">
      <xdr:nvSpPr>
        <xdr:cNvPr id="15" name="Line 14"/>
        <xdr:cNvSpPr>
          <a:spLocks noChangeShapeType="1"/>
        </xdr:cNvSpPr>
      </xdr:nvSpPr>
      <xdr:spPr bwMode="auto">
        <a:xfrm flipV="1">
          <a:off x="3341371" y="4680583"/>
          <a:ext cx="1089660" cy="22098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9525</xdr:rowOff>
    </xdr:from>
    <xdr:to>
      <xdr:col>6</xdr:col>
      <xdr:colOff>0</xdr:colOff>
      <xdr:row>45</xdr:row>
      <xdr:rowOff>9525</xdr:rowOff>
    </xdr:to>
    <xdr:sp macro="" textlink="">
      <xdr:nvSpPr>
        <xdr:cNvPr id="16" name="Line 16"/>
        <xdr:cNvSpPr>
          <a:spLocks noChangeShapeType="1"/>
        </xdr:cNvSpPr>
      </xdr:nvSpPr>
      <xdr:spPr bwMode="auto">
        <a:xfrm>
          <a:off x="23431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7620</xdr:colOff>
      <xdr:row>25</xdr:row>
      <xdr:rowOff>5714</xdr:rowOff>
    </xdr:from>
    <xdr:to>
      <xdr:col>39</xdr:col>
      <xdr:colOff>106680</xdr:colOff>
      <xdr:row>25</xdr:row>
      <xdr:rowOff>236219</xdr:rowOff>
    </xdr:to>
    <xdr:sp macro="" textlink="">
      <xdr:nvSpPr>
        <xdr:cNvPr id="17" name="Line 17"/>
        <xdr:cNvSpPr>
          <a:spLocks noChangeShapeType="1"/>
        </xdr:cNvSpPr>
      </xdr:nvSpPr>
      <xdr:spPr bwMode="auto">
        <a:xfrm flipV="1">
          <a:off x="5446395" y="4663439"/>
          <a:ext cx="108966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26</xdr:row>
      <xdr:rowOff>251459</xdr:rowOff>
    </xdr:from>
    <xdr:to>
      <xdr:col>31</xdr:col>
      <xdr:colOff>0</xdr:colOff>
      <xdr:row>27</xdr:row>
      <xdr:rowOff>243839</xdr:rowOff>
    </xdr:to>
    <xdr:sp macro="" textlink="">
      <xdr:nvSpPr>
        <xdr:cNvPr id="18" name="Line 18"/>
        <xdr:cNvSpPr>
          <a:spLocks noChangeShapeType="1"/>
        </xdr:cNvSpPr>
      </xdr:nvSpPr>
      <xdr:spPr bwMode="auto">
        <a:xfrm flipV="1">
          <a:off x="4438650" y="5156834"/>
          <a:ext cx="100012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7620</xdr:colOff>
      <xdr:row>25</xdr:row>
      <xdr:rowOff>13334</xdr:rowOff>
    </xdr:from>
    <xdr:to>
      <xdr:col>56</xdr:col>
      <xdr:colOff>114300</xdr:colOff>
      <xdr:row>25</xdr:row>
      <xdr:rowOff>243839</xdr:rowOff>
    </xdr:to>
    <xdr:sp macro="" textlink="">
      <xdr:nvSpPr>
        <xdr:cNvPr id="19" name="Line 20"/>
        <xdr:cNvSpPr>
          <a:spLocks noChangeShapeType="1"/>
        </xdr:cNvSpPr>
      </xdr:nvSpPr>
      <xdr:spPr bwMode="auto">
        <a:xfrm flipV="1">
          <a:off x="7560945" y="4671059"/>
          <a:ext cx="109728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27</xdr:row>
      <xdr:rowOff>1905</xdr:rowOff>
    </xdr:from>
    <xdr:to>
      <xdr:col>48</xdr:col>
      <xdr:colOff>11430</xdr:colOff>
      <xdr:row>28</xdr:row>
      <xdr:rowOff>1905</xdr:rowOff>
    </xdr:to>
    <xdr:sp macro="" textlink="">
      <xdr:nvSpPr>
        <xdr:cNvPr id="20" name="Line 21"/>
        <xdr:cNvSpPr>
          <a:spLocks noChangeShapeType="1"/>
        </xdr:cNvSpPr>
      </xdr:nvSpPr>
      <xdr:spPr bwMode="auto">
        <a:xfrm flipV="1">
          <a:off x="6543675" y="5154930"/>
          <a:ext cx="102108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7620</xdr:colOff>
      <xdr:row>25</xdr:row>
      <xdr:rowOff>5714</xdr:rowOff>
    </xdr:from>
    <xdr:to>
      <xdr:col>73</xdr:col>
      <xdr:colOff>114300</xdr:colOff>
      <xdr:row>25</xdr:row>
      <xdr:rowOff>236219</xdr:rowOff>
    </xdr:to>
    <xdr:sp macro="" textlink="">
      <xdr:nvSpPr>
        <xdr:cNvPr id="21" name="Line 23"/>
        <xdr:cNvSpPr>
          <a:spLocks noChangeShapeType="1"/>
        </xdr:cNvSpPr>
      </xdr:nvSpPr>
      <xdr:spPr bwMode="auto">
        <a:xfrm flipV="1">
          <a:off x="9675495" y="4663439"/>
          <a:ext cx="1097280" cy="23050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57</xdr:col>
      <xdr:colOff>15240</xdr:colOff>
      <xdr:row>27</xdr:row>
      <xdr:rowOff>15240</xdr:rowOff>
    </xdr:from>
    <xdr:to>
      <xdr:col>64</xdr:col>
      <xdr:colOff>114300</xdr:colOff>
      <xdr:row>27</xdr:row>
      <xdr:rowOff>243840</xdr:rowOff>
    </xdr:to>
    <xdr:sp macro="" textlink="">
      <xdr:nvSpPr>
        <xdr:cNvPr id="22" name="Line 24"/>
        <xdr:cNvSpPr>
          <a:spLocks noChangeShapeType="1"/>
        </xdr:cNvSpPr>
      </xdr:nvSpPr>
      <xdr:spPr bwMode="auto">
        <a:xfrm flipV="1">
          <a:off x="8682990" y="5168265"/>
          <a:ext cx="97536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15240</xdr:colOff>
      <xdr:row>25</xdr:row>
      <xdr:rowOff>7620</xdr:rowOff>
    </xdr:from>
    <xdr:to>
      <xdr:col>91</xdr:col>
      <xdr:colOff>0</xdr:colOff>
      <xdr:row>26</xdr:row>
      <xdr:rowOff>0</xdr:rowOff>
    </xdr:to>
    <xdr:sp macro="" textlink="">
      <xdr:nvSpPr>
        <xdr:cNvPr id="23" name="Line 26"/>
        <xdr:cNvSpPr>
          <a:spLocks noChangeShapeType="1"/>
        </xdr:cNvSpPr>
      </xdr:nvSpPr>
      <xdr:spPr bwMode="auto">
        <a:xfrm flipV="1">
          <a:off x="11797665" y="4665345"/>
          <a:ext cx="109918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7620</xdr:colOff>
      <xdr:row>27</xdr:row>
      <xdr:rowOff>7620</xdr:rowOff>
    </xdr:from>
    <xdr:to>
      <xdr:col>81</xdr:col>
      <xdr:colOff>99060</xdr:colOff>
      <xdr:row>27</xdr:row>
      <xdr:rowOff>238124</xdr:rowOff>
    </xdr:to>
    <xdr:sp macro="" textlink="">
      <xdr:nvSpPr>
        <xdr:cNvPr id="24" name="Line 27"/>
        <xdr:cNvSpPr>
          <a:spLocks noChangeShapeType="1"/>
        </xdr:cNvSpPr>
      </xdr:nvSpPr>
      <xdr:spPr bwMode="auto">
        <a:xfrm flipV="1">
          <a:off x="10789920" y="5160645"/>
          <a:ext cx="967740" cy="2305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7620</xdr:rowOff>
    </xdr:from>
    <xdr:to>
      <xdr:col>22</xdr:col>
      <xdr:colOff>99060</xdr:colOff>
      <xdr:row>26</xdr:row>
      <xdr:rowOff>243840</xdr:rowOff>
    </xdr:to>
    <xdr:sp macro="" textlink="">
      <xdr:nvSpPr>
        <xdr:cNvPr id="25" name="Line 29"/>
        <xdr:cNvSpPr>
          <a:spLocks noChangeShapeType="1"/>
        </xdr:cNvSpPr>
      </xdr:nvSpPr>
      <xdr:spPr bwMode="auto">
        <a:xfrm flipH="1">
          <a:off x="3333750" y="491299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1904</xdr:colOff>
      <xdr:row>26</xdr:row>
      <xdr:rowOff>15240</xdr:rowOff>
    </xdr:from>
    <xdr:to>
      <xdr:col>39</xdr:col>
      <xdr:colOff>114299</xdr:colOff>
      <xdr:row>26</xdr:row>
      <xdr:rowOff>241935</xdr:rowOff>
    </xdr:to>
    <xdr:sp macro="" textlink="">
      <xdr:nvSpPr>
        <xdr:cNvPr id="26" name="Line 30"/>
        <xdr:cNvSpPr>
          <a:spLocks noChangeShapeType="1"/>
        </xdr:cNvSpPr>
      </xdr:nvSpPr>
      <xdr:spPr bwMode="auto">
        <a:xfrm flipH="1">
          <a:off x="5440679" y="4920615"/>
          <a:ext cx="1102995" cy="2266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15239</xdr:colOff>
      <xdr:row>26</xdr:row>
      <xdr:rowOff>0</xdr:rowOff>
    </xdr:from>
    <xdr:to>
      <xdr:col>73</xdr:col>
      <xdr:colOff>114299</xdr:colOff>
      <xdr:row>26</xdr:row>
      <xdr:rowOff>236220</xdr:rowOff>
    </xdr:to>
    <xdr:sp macro="" textlink="">
      <xdr:nvSpPr>
        <xdr:cNvPr id="27" name="Line 32"/>
        <xdr:cNvSpPr>
          <a:spLocks noChangeShapeType="1"/>
        </xdr:cNvSpPr>
      </xdr:nvSpPr>
      <xdr:spPr bwMode="auto">
        <a:xfrm flipH="1">
          <a:off x="9683114" y="490537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26</xdr:row>
      <xdr:rowOff>15240</xdr:rowOff>
    </xdr:from>
    <xdr:to>
      <xdr:col>90</xdr:col>
      <xdr:colOff>114300</xdr:colOff>
      <xdr:row>26</xdr:row>
      <xdr:rowOff>224790</xdr:rowOff>
    </xdr:to>
    <xdr:sp macro="" textlink="">
      <xdr:nvSpPr>
        <xdr:cNvPr id="28" name="Line 33"/>
        <xdr:cNvSpPr>
          <a:spLocks noChangeShapeType="1"/>
        </xdr:cNvSpPr>
      </xdr:nvSpPr>
      <xdr:spPr bwMode="auto">
        <a:xfrm flipH="1">
          <a:off x="11782425" y="4920615"/>
          <a:ext cx="110490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3810</xdr:colOff>
      <xdr:row>26</xdr:row>
      <xdr:rowOff>0</xdr:rowOff>
    </xdr:from>
    <xdr:to>
      <xdr:col>56</xdr:col>
      <xdr:colOff>99060</xdr:colOff>
      <xdr:row>27</xdr:row>
      <xdr:rowOff>1905</xdr:rowOff>
    </xdr:to>
    <xdr:cxnSp macro="">
      <xdr:nvCxnSpPr>
        <xdr:cNvPr id="29" name="直線コネクタ 28"/>
        <xdr:cNvCxnSpPr/>
      </xdr:nvCxnSpPr>
      <xdr:spPr>
        <a:xfrm flipH="1">
          <a:off x="7557135" y="4905375"/>
          <a:ext cx="1085850" cy="24955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22</xdr:row>
      <xdr:rowOff>0</xdr:rowOff>
    </xdr:from>
    <xdr:to>
      <xdr:col>11</xdr:col>
      <xdr:colOff>419100</xdr:colOff>
      <xdr:row>22</xdr:row>
      <xdr:rowOff>0</xdr:rowOff>
    </xdr:to>
    <xdr:sp macro="" textlink="">
      <xdr:nvSpPr>
        <xdr:cNvPr id="2" name="Line 1"/>
        <xdr:cNvSpPr>
          <a:spLocks noChangeShapeType="1"/>
        </xdr:cNvSpPr>
      </xdr:nvSpPr>
      <xdr:spPr bwMode="auto">
        <a:xfrm>
          <a:off x="1952625" y="4133850"/>
          <a:ext cx="1219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59</xdr:row>
      <xdr:rowOff>0</xdr:rowOff>
    </xdr:from>
    <xdr:to>
      <xdr:col>1</xdr:col>
      <xdr:colOff>0</xdr:colOff>
      <xdr:row>59</xdr:row>
      <xdr:rowOff>0</xdr:rowOff>
    </xdr:to>
    <xdr:sp macro="" textlink="">
      <xdr:nvSpPr>
        <xdr:cNvPr id="3" name="AutoShape 2"/>
        <xdr:cNvSpPr>
          <a:spLocks/>
        </xdr:cNvSpPr>
      </xdr:nvSpPr>
      <xdr:spPr bwMode="auto">
        <a:xfrm flipH="1">
          <a:off x="333375" y="94773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Line 3"/>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Line 4"/>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20</xdr:col>
      <xdr:colOff>0</xdr:colOff>
      <xdr:row>42</xdr:row>
      <xdr:rowOff>0</xdr:rowOff>
    </xdr:to>
    <xdr:sp macro="" textlink="">
      <xdr:nvSpPr>
        <xdr:cNvPr id="6" name="Line 5"/>
        <xdr:cNvSpPr>
          <a:spLocks noChangeShapeType="1"/>
        </xdr:cNvSpPr>
      </xdr:nvSpPr>
      <xdr:spPr bwMode="auto">
        <a:xfrm flipH="1">
          <a:off x="1857375" y="6905625"/>
          <a:ext cx="3057525"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0</xdr:rowOff>
    </xdr:from>
    <xdr:to>
      <xdr:col>16</xdr:col>
      <xdr:colOff>28575</xdr:colOff>
      <xdr:row>53</xdr:row>
      <xdr:rowOff>0</xdr:rowOff>
    </xdr:to>
    <xdr:sp macro="" textlink="">
      <xdr:nvSpPr>
        <xdr:cNvPr id="7" name="Line 6"/>
        <xdr:cNvSpPr>
          <a:spLocks noChangeShapeType="1"/>
        </xdr:cNvSpPr>
      </xdr:nvSpPr>
      <xdr:spPr bwMode="auto">
        <a:xfrm>
          <a:off x="4152900" y="865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8" name="Line 7"/>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9" name="Line 8"/>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10" name="Line 9"/>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11" name="Line 10"/>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28</xdr:row>
      <xdr:rowOff>0</xdr:rowOff>
    </xdr:from>
    <xdr:to>
      <xdr:col>88</xdr:col>
      <xdr:colOff>0</xdr:colOff>
      <xdr:row>29</xdr:row>
      <xdr:rowOff>0</xdr:rowOff>
    </xdr:to>
    <xdr:sp macro="" textlink="">
      <xdr:nvSpPr>
        <xdr:cNvPr id="12" name="Line 11"/>
        <xdr:cNvSpPr>
          <a:spLocks noChangeShapeType="1"/>
        </xdr:cNvSpPr>
      </xdr:nvSpPr>
      <xdr:spPr bwMode="auto">
        <a:xfrm flipV="1">
          <a:off x="13315950" y="529590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26</xdr:row>
      <xdr:rowOff>0</xdr:rowOff>
    </xdr:from>
    <xdr:to>
      <xdr:col>88</xdr:col>
      <xdr:colOff>0</xdr:colOff>
      <xdr:row>27</xdr:row>
      <xdr:rowOff>0</xdr:rowOff>
    </xdr:to>
    <xdr:sp macro="" textlink="">
      <xdr:nvSpPr>
        <xdr:cNvPr id="13" name="Line 12"/>
        <xdr:cNvSpPr>
          <a:spLocks noChangeShapeType="1"/>
        </xdr:cNvSpPr>
      </xdr:nvSpPr>
      <xdr:spPr bwMode="auto">
        <a:xfrm flipV="1">
          <a:off x="13315950" y="4857750"/>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46</xdr:row>
      <xdr:rowOff>9525</xdr:rowOff>
    </xdr:from>
    <xdr:to>
      <xdr:col>14</xdr:col>
      <xdr:colOff>28575</xdr:colOff>
      <xdr:row>46</xdr:row>
      <xdr:rowOff>9525</xdr:rowOff>
    </xdr:to>
    <xdr:sp macro="" textlink="">
      <xdr:nvSpPr>
        <xdr:cNvPr id="14" name="Line 16"/>
        <xdr:cNvSpPr>
          <a:spLocks noChangeShapeType="1"/>
        </xdr:cNvSpPr>
      </xdr:nvSpPr>
      <xdr:spPr bwMode="auto">
        <a:xfrm>
          <a:off x="3676650" y="800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19049</xdr:colOff>
      <xdr:row>26</xdr:row>
      <xdr:rowOff>19049</xdr:rowOff>
    </xdr:from>
    <xdr:to>
      <xdr:col>53</xdr:col>
      <xdr:colOff>114300</xdr:colOff>
      <xdr:row>26</xdr:row>
      <xdr:rowOff>219074</xdr:rowOff>
    </xdr:to>
    <xdr:sp macro="" textlink="">
      <xdr:nvSpPr>
        <xdr:cNvPr id="15" name="Line 17"/>
        <xdr:cNvSpPr>
          <a:spLocks noChangeShapeType="1"/>
        </xdr:cNvSpPr>
      </xdr:nvSpPr>
      <xdr:spPr bwMode="auto">
        <a:xfrm flipV="1">
          <a:off x="8029574" y="4876799"/>
          <a:ext cx="1085851" cy="20002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37</xdr:col>
      <xdr:colOff>0</xdr:colOff>
      <xdr:row>28</xdr:row>
      <xdr:rowOff>9525</xdr:rowOff>
    </xdr:from>
    <xdr:to>
      <xdr:col>45</xdr:col>
      <xdr:colOff>19050</xdr:colOff>
      <xdr:row>29</xdr:row>
      <xdr:rowOff>9525</xdr:rowOff>
    </xdr:to>
    <xdr:sp macro="" textlink="">
      <xdr:nvSpPr>
        <xdr:cNvPr id="16" name="Line 18"/>
        <xdr:cNvSpPr>
          <a:spLocks noChangeShapeType="1"/>
        </xdr:cNvSpPr>
      </xdr:nvSpPr>
      <xdr:spPr bwMode="auto">
        <a:xfrm flipV="1">
          <a:off x="7019925" y="5305425"/>
          <a:ext cx="1009650" cy="2476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0</xdr:colOff>
      <xdr:row>26</xdr:row>
      <xdr:rowOff>19050</xdr:rowOff>
    </xdr:from>
    <xdr:to>
      <xdr:col>70</xdr:col>
      <xdr:colOff>114300</xdr:colOff>
      <xdr:row>26</xdr:row>
      <xdr:rowOff>219074</xdr:rowOff>
    </xdr:to>
    <xdr:sp macro="" textlink="">
      <xdr:nvSpPr>
        <xdr:cNvPr id="17" name="Line 20"/>
        <xdr:cNvSpPr>
          <a:spLocks noChangeShapeType="1"/>
        </xdr:cNvSpPr>
      </xdr:nvSpPr>
      <xdr:spPr bwMode="auto">
        <a:xfrm flipV="1">
          <a:off x="10125075" y="4876800"/>
          <a:ext cx="1066800" cy="20002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27</xdr:row>
      <xdr:rowOff>219075</xdr:rowOff>
    </xdr:from>
    <xdr:to>
      <xdr:col>62</xdr:col>
      <xdr:colOff>19050</xdr:colOff>
      <xdr:row>28</xdr:row>
      <xdr:rowOff>244475</xdr:rowOff>
    </xdr:to>
    <xdr:sp macro="" textlink="">
      <xdr:nvSpPr>
        <xdr:cNvPr id="18" name="Line 21"/>
        <xdr:cNvSpPr>
          <a:spLocks noChangeShapeType="1"/>
        </xdr:cNvSpPr>
      </xdr:nvSpPr>
      <xdr:spPr bwMode="auto">
        <a:xfrm flipV="1">
          <a:off x="9124950" y="529590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6350</xdr:colOff>
      <xdr:row>26</xdr:row>
      <xdr:rowOff>6350</xdr:rowOff>
    </xdr:from>
    <xdr:to>
      <xdr:col>87</xdr:col>
      <xdr:colOff>107950</xdr:colOff>
      <xdr:row>26</xdr:row>
      <xdr:rowOff>215898</xdr:rowOff>
    </xdr:to>
    <xdr:sp macro="" textlink="">
      <xdr:nvSpPr>
        <xdr:cNvPr id="19" name="Line 23"/>
        <xdr:cNvSpPr>
          <a:spLocks noChangeShapeType="1"/>
        </xdr:cNvSpPr>
      </xdr:nvSpPr>
      <xdr:spPr bwMode="auto">
        <a:xfrm flipV="1">
          <a:off x="12207875" y="4864100"/>
          <a:ext cx="1092200" cy="2095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6350</xdr:colOff>
      <xdr:row>27</xdr:row>
      <xdr:rowOff>212725</xdr:rowOff>
    </xdr:from>
    <xdr:to>
      <xdr:col>79</xdr:col>
      <xdr:colOff>25400</xdr:colOff>
      <xdr:row>28</xdr:row>
      <xdr:rowOff>238125</xdr:rowOff>
    </xdr:to>
    <xdr:sp macro="" textlink="">
      <xdr:nvSpPr>
        <xdr:cNvPr id="20" name="Line 24"/>
        <xdr:cNvSpPr>
          <a:spLocks noChangeShapeType="1"/>
        </xdr:cNvSpPr>
      </xdr:nvSpPr>
      <xdr:spPr bwMode="auto">
        <a:xfrm flipV="1">
          <a:off x="11207750" y="528955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27</xdr:row>
      <xdr:rowOff>9525</xdr:rowOff>
    </xdr:from>
    <xdr:to>
      <xdr:col>54</xdr:col>
      <xdr:colOff>9525</xdr:colOff>
      <xdr:row>27</xdr:row>
      <xdr:rowOff>228600</xdr:rowOff>
    </xdr:to>
    <xdr:sp macro="" textlink="">
      <xdr:nvSpPr>
        <xdr:cNvPr id="21" name="Line 27"/>
        <xdr:cNvSpPr>
          <a:spLocks noChangeShapeType="1"/>
        </xdr:cNvSpPr>
      </xdr:nvSpPr>
      <xdr:spPr bwMode="auto">
        <a:xfrm flipH="1">
          <a:off x="8010525" y="5086350"/>
          <a:ext cx="1123950" cy="2095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9525</xdr:colOff>
      <xdr:row>27</xdr:row>
      <xdr:rowOff>19050</xdr:rowOff>
    </xdr:from>
    <xdr:to>
      <xdr:col>71</xdr:col>
      <xdr:colOff>0</xdr:colOff>
      <xdr:row>27</xdr:row>
      <xdr:rowOff>219075</xdr:rowOff>
    </xdr:to>
    <xdr:sp macro="" textlink="">
      <xdr:nvSpPr>
        <xdr:cNvPr id="22" name="Line 28"/>
        <xdr:cNvSpPr>
          <a:spLocks noChangeShapeType="1"/>
        </xdr:cNvSpPr>
      </xdr:nvSpPr>
      <xdr:spPr bwMode="auto">
        <a:xfrm flipH="1">
          <a:off x="10134600" y="5095875"/>
          <a:ext cx="1066800" cy="200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19050</xdr:colOff>
      <xdr:row>27</xdr:row>
      <xdr:rowOff>12699</xdr:rowOff>
    </xdr:from>
    <xdr:to>
      <xdr:col>88</xdr:col>
      <xdr:colOff>0</xdr:colOff>
      <xdr:row>27</xdr:row>
      <xdr:rowOff>209550</xdr:rowOff>
    </xdr:to>
    <xdr:sp macro="" textlink="">
      <xdr:nvSpPr>
        <xdr:cNvPr id="23" name="Line 29"/>
        <xdr:cNvSpPr>
          <a:spLocks noChangeShapeType="1"/>
        </xdr:cNvSpPr>
      </xdr:nvSpPr>
      <xdr:spPr bwMode="auto">
        <a:xfrm flipH="1">
          <a:off x="12220575" y="5089524"/>
          <a:ext cx="1095375" cy="196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9528</xdr:colOff>
      <xdr:row>26</xdr:row>
      <xdr:rowOff>9525</xdr:rowOff>
    </xdr:from>
    <xdr:to>
      <xdr:col>36</xdr:col>
      <xdr:colOff>104775</xdr:colOff>
      <xdr:row>26</xdr:row>
      <xdr:rowOff>209550</xdr:rowOff>
    </xdr:to>
    <xdr:cxnSp macro="">
      <xdr:nvCxnSpPr>
        <xdr:cNvPr id="24" name="直線コネクタ 23"/>
        <xdr:cNvCxnSpPr/>
      </xdr:nvCxnSpPr>
      <xdr:spPr>
        <a:xfrm flipH="1">
          <a:off x="5915028" y="4867275"/>
          <a:ext cx="1085847" cy="2000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xdr:row>
      <xdr:rowOff>9525</xdr:rowOff>
    </xdr:from>
    <xdr:to>
      <xdr:col>36</xdr:col>
      <xdr:colOff>114300</xdr:colOff>
      <xdr:row>28</xdr:row>
      <xdr:rowOff>0</xdr:rowOff>
    </xdr:to>
    <xdr:cxnSp macro="">
      <xdr:nvCxnSpPr>
        <xdr:cNvPr id="25" name="直線コネクタ 24"/>
        <xdr:cNvCxnSpPr/>
      </xdr:nvCxnSpPr>
      <xdr:spPr>
        <a:xfrm flipH="1">
          <a:off x="5905500" y="5086350"/>
          <a:ext cx="1104900" cy="2095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28</xdr:row>
      <xdr:rowOff>9525</xdr:rowOff>
    </xdr:from>
    <xdr:to>
      <xdr:col>27</xdr:col>
      <xdr:colOff>114300</xdr:colOff>
      <xdr:row>28</xdr:row>
      <xdr:rowOff>228600</xdr:rowOff>
    </xdr:to>
    <xdr:cxnSp macro="">
      <xdr:nvCxnSpPr>
        <xdr:cNvPr id="26" name="直線コネクタ 25"/>
        <xdr:cNvCxnSpPr/>
      </xdr:nvCxnSpPr>
      <xdr:spPr>
        <a:xfrm flipV="1">
          <a:off x="4914900" y="5305425"/>
          <a:ext cx="981075" cy="2190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 name="Line 1"/>
        <xdr:cNvSpPr>
          <a:spLocks noChangeShapeType="1"/>
        </xdr:cNvSpPr>
      </xdr:nvSpPr>
      <xdr:spPr bwMode="auto">
        <a:xfrm>
          <a:off x="2343150" y="39338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58</xdr:row>
      <xdr:rowOff>0</xdr:rowOff>
    </xdr:from>
    <xdr:to>
      <xdr:col>1</xdr:col>
      <xdr:colOff>0</xdr:colOff>
      <xdr:row>58</xdr:row>
      <xdr:rowOff>0</xdr:rowOff>
    </xdr:to>
    <xdr:sp macro="" textlink="">
      <xdr:nvSpPr>
        <xdr:cNvPr id="3" name="AutoShape 2"/>
        <xdr:cNvSpPr>
          <a:spLocks/>
        </xdr:cNvSpPr>
      </xdr:nvSpPr>
      <xdr:spPr bwMode="auto">
        <a:xfrm flipH="1">
          <a:off x="333375" y="93535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4" name="Line 3"/>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5" name="Line 4"/>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41</xdr:row>
      <xdr:rowOff>0</xdr:rowOff>
    </xdr:to>
    <xdr:sp macro="" textlink="">
      <xdr:nvSpPr>
        <xdr:cNvPr id="6" name="Line 5"/>
        <xdr:cNvSpPr>
          <a:spLocks noChangeShapeType="1"/>
        </xdr:cNvSpPr>
      </xdr:nvSpPr>
      <xdr:spPr bwMode="auto">
        <a:xfrm flipH="1">
          <a:off x="2343150" y="676275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52</xdr:row>
      <xdr:rowOff>0</xdr:rowOff>
    </xdr:from>
    <xdr:to>
      <xdr:col>6</xdr:col>
      <xdr:colOff>0</xdr:colOff>
      <xdr:row>52</xdr:row>
      <xdr:rowOff>0</xdr:rowOff>
    </xdr:to>
    <xdr:sp macro="" textlink="">
      <xdr:nvSpPr>
        <xdr:cNvPr id="7" name="Line 6"/>
        <xdr:cNvSpPr>
          <a:spLocks noChangeShapeType="1"/>
        </xdr:cNvSpPr>
      </xdr:nvSpPr>
      <xdr:spPr bwMode="auto">
        <a:xfrm>
          <a:off x="2343150" y="851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8" name="Line 7"/>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9" name="Line 8"/>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10" name="Line 9"/>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11" name="Line 10"/>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27</xdr:row>
      <xdr:rowOff>0</xdr:rowOff>
    </xdr:from>
    <xdr:to>
      <xdr:col>74</xdr:col>
      <xdr:colOff>0</xdr:colOff>
      <xdr:row>28</xdr:row>
      <xdr:rowOff>0</xdr:rowOff>
    </xdr:to>
    <xdr:sp macro="" textlink="">
      <xdr:nvSpPr>
        <xdr:cNvPr id="12" name="Line 11"/>
        <xdr:cNvSpPr>
          <a:spLocks noChangeShapeType="1"/>
        </xdr:cNvSpPr>
      </xdr:nvSpPr>
      <xdr:spPr bwMode="auto">
        <a:xfrm flipV="1">
          <a:off x="10782300" y="51530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25</xdr:row>
      <xdr:rowOff>0</xdr:rowOff>
    </xdr:from>
    <xdr:to>
      <xdr:col>74</xdr:col>
      <xdr:colOff>0</xdr:colOff>
      <xdr:row>26</xdr:row>
      <xdr:rowOff>0</xdr:rowOff>
    </xdr:to>
    <xdr:sp macro="" textlink="">
      <xdr:nvSpPr>
        <xdr:cNvPr id="13" name="Line 12"/>
        <xdr:cNvSpPr>
          <a:spLocks noChangeShapeType="1"/>
        </xdr:cNvSpPr>
      </xdr:nvSpPr>
      <xdr:spPr bwMode="auto">
        <a:xfrm flipV="1">
          <a:off x="10782300" y="46577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27</xdr:row>
      <xdr:rowOff>7620</xdr:rowOff>
    </xdr:from>
    <xdr:to>
      <xdr:col>13</xdr:col>
      <xdr:colOff>114300</xdr:colOff>
      <xdr:row>28</xdr:row>
      <xdr:rowOff>0</xdr:rowOff>
    </xdr:to>
    <xdr:sp macro="" textlink="">
      <xdr:nvSpPr>
        <xdr:cNvPr id="14" name="Line 13"/>
        <xdr:cNvSpPr>
          <a:spLocks noChangeShapeType="1"/>
        </xdr:cNvSpPr>
      </xdr:nvSpPr>
      <xdr:spPr bwMode="auto">
        <a:xfrm flipV="1">
          <a:off x="2352675" y="5160645"/>
          <a:ext cx="971550"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7621</xdr:colOff>
      <xdr:row>25</xdr:row>
      <xdr:rowOff>22858</xdr:rowOff>
    </xdr:from>
    <xdr:to>
      <xdr:col>22</xdr:col>
      <xdr:colOff>106681</xdr:colOff>
      <xdr:row>25</xdr:row>
      <xdr:rowOff>243839</xdr:rowOff>
    </xdr:to>
    <xdr:sp macro="" textlink="">
      <xdr:nvSpPr>
        <xdr:cNvPr id="15" name="Line 14"/>
        <xdr:cNvSpPr>
          <a:spLocks noChangeShapeType="1"/>
        </xdr:cNvSpPr>
      </xdr:nvSpPr>
      <xdr:spPr bwMode="auto">
        <a:xfrm flipV="1">
          <a:off x="3341371" y="4680583"/>
          <a:ext cx="1089660" cy="22098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9525</xdr:rowOff>
    </xdr:from>
    <xdr:to>
      <xdr:col>6</xdr:col>
      <xdr:colOff>0</xdr:colOff>
      <xdr:row>45</xdr:row>
      <xdr:rowOff>9525</xdr:rowOff>
    </xdr:to>
    <xdr:sp macro="" textlink="">
      <xdr:nvSpPr>
        <xdr:cNvPr id="16" name="Line 16"/>
        <xdr:cNvSpPr>
          <a:spLocks noChangeShapeType="1"/>
        </xdr:cNvSpPr>
      </xdr:nvSpPr>
      <xdr:spPr bwMode="auto">
        <a:xfrm>
          <a:off x="23431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7620</xdr:colOff>
      <xdr:row>25</xdr:row>
      <xdr:rowOff>5714</xdr:rowOff>
    </xdr:from>
    <xdr:to>
      <xdr:col>39</xdr:col>
      <xdr:colOff>106680</xdr:colOff>
      <xdr:row>25</xdr:row>
      <xdr:rowOff>236219</xdr:rowOff>
    </xdr:to>
    <xdr:sp macro="" textlink="">
      <xdr:nvSpPr>
        <xdr:cNvPr id="17" name="Line 17"/>
        <xdr:cNvSpPr>
          <a:spLocks noChangeShapeType="1"/>
        </xdr:cNvSpPr>
      </xdr:nvSpPr>
      <xdr:spPr bwMode="auto">
        <a:xfrm flipV="1">
          <a:off x="5446395" y="4663439"/>
          <a:ext cx="108966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26</xdr:row>
      <xdr:rowOff>251459</xdr:rowOff>
    </xdr:from>
    <xdr:to>
      <xdr:col>31</xdr:col>
      <xdr:colOff>0</xdr:colOff>
      <xdr:row>27</xdr:row>
      <xdr:rowOff>243839</xdr:rowOff>
    </xdr:to>
    <xdr:sp macro="" textlink="">
      <xdr:nvSpPr>
        <xdr:cNvPr id="18" name="Line 18"/>
        <xdr:cNvSpPr>
          <a:spLocks noChangeShapeType="1"/>
        </xdr:cNvSpPr>
      </xdr:nvSpPr>
      <xdr:spPr bwMode="auto">
        <a:xfrm flipV="1">
          <a:off x="4438650" y="5156834"/>
          <a:ext cx="100012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7620</xdr:colOff>
      <xdr:row>25</xdr:row>
      <xdr:rowOff>13334</xdr:rowOff>
    </xdr:from>
    <xdr:to>
      <xdr:col>56</xdr:col>
      <xdr:colOff>114300</xdr:colOff>
      <xdr:row>25</xdr:row>
      <xdr:rowOff>243839</xdr:rowOff>
    </xdr:to>
    <xdr:sp macro="" textlink="">
      <xdr:nvSpPr>
        <xdr:cNvPr id="19" name="Line 20"/>
        <xdr:cNvSpPr>
          <a:spLocks noChangeShapeType="1"/>
        </xdr:cNvSpPr>
      </xdr:nvSpPr>
      <xdr:spPr bwMode="auto">
        <a:xfrm flipV="1">
          <a:off x="7560945" y="4671059"/>
          <a:ext cx="109728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27</xdr:row>
      <xdr:rowOff>1905</xdr:rowOff>
    </xdr:from>
    <xdr:to>
      <xdr:col>48</xdr:col>
      <xdr:colOff>11430</xdr:colOff>
      <xdr:row>28</xdr:row>
      <xdr:rowOff>1905</xdr:rowOff>
    </xdr:to>
    <xdr:sp macro="" textlink="">
      <xdr:nvSpPr>
        <xdr:cNvPr id="20" name="Line 21"/>
        <xdr:cNvSpPr>
          <a:spLocks noChangeShapeType="1"/>
        </xdr:cNvSpPr>
      </xdr:nvSpPr>
      <xdr:spPr bwMode="auto">
        <a:xfrm flipV="1">
          <a:off x="6543675" y="5154930"/>
          <a:ext cx="102108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7620</xdr:colOff>
      <xdr:row>25</xdr:row>
      <xdr:rowOff>5714</xdr:rowOff>
    </xdr:from>
    <xdr:to>
      <xdr:col>73</xdr:col>
      <xdr:colOff>114300</xdr:colOff>
      <xdr:row>25</xdr:row>
      <xdr:rowOff>236219</xdr:rowOff>
    </xdr:to>
    <xdr:sp macro="" textlink="">
      <xdr:nvSpPr>
        <xdr:cNvPr id="21" name="Line 23"/>
        <xdr:cNvSpPr>
          <a:spLocks noChangeShapeType="1"/>
        </xdr:cNvSpPr>
      </xdr:nvSpPr>
      <xdr:spPr bwMode="auto">
        <a:xfrm flipV="1">
          <a:off x="9675495" y="4663439"/>
          <a:ext cx="1097280" cy="23050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57</xdr:col>
      <xdr:colOff>15240</xdr:colOff>
      <xdr:row>27</xdr:row>
      <xdr:rowOff>15240</xdr:rowOff>
    </xdr:from>
    <xdr:to>
      <xdr:col>64</xdr:col>
      <xdr:colOff>114300</xdr:colOff>
      <xdr:row>27</xdr:row>
      <xdr:rowOff>243840</xdr:rowOff>
    </xdr:to>
    <xdr:sp macro="" textlink="">
      <xdr:nvSpPr>
        <xdr:cNvPr id="22" name="Line 24"/>
        <xdr:cNvSpPr>
          <a:spLocks noChangeShapeType="1"/>
        </xdr:cNvSpPr>
      </xdr:nvSpPr>
      <xdr:spPr bwMode="auto">
        <a:xfrm flipV="1">
          <a:off x="8682990" y="5168265"/>
          <a:ext cx="97536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15240</xdr:colOff>
      <xdr:row>25</xdr:row>
      <xdr:rowOff>7620</xdr:rowOff>
    </xdr:from>
    <xdr:to>
      <xdr:col>91</xdr:col>
      <xdr:colOff>0</xdr:colOff>
      <xdr:row>26</xdr:row>
      <xdr:rowOff>0</xdr:rowOff>
    </xdr:to>
    <xdr:sp macro="" textlink="">
      <xdr:nvSpPr>
        <xdr:cNvPr id="23" name="Line 26"/>
        <xdr:cNvSpPr>
          <a:spLocks noChangeShapeType="1"/>
        </xdr:cNvSpPr>
      </xdr:nvSpPr>
      <xdr:spPr bwMode="auto">
        <a:xfrm flipV="1">
          <a:off x="11797665" y="4665345"/>
          <a:ext cx="109918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7620</xdr:colOff>
      <xdr:row>27</xdr:row>
      <xdr:rowOff>7620</xdr:rowOff>
    </xdr:from>
    <xdr:to>
      <xdr:col>81</xdr:col>
      <xdr:colOff>99060</xdr:colOff>
      <xdr:row>27</xdr:row>
      <xdr:rowOff>238124</xdr:rowOff>
    </xdr:to>
    <xdr:sp macro="" textlink="">
      <xdr:nvSpPr>
        <xdr:cNvPr id="24" name="Line 27"/>
        <xdr:cNvSpPr>
          <a:spLocks noChangeShapeType="1"/>
        </xdr:cNvSpPr>
      </xdr:nvSpPr>
      <xdr:spPr bwMode="auto">
        <a:xfrm flipV="1">
          <a:off x="10789920" y="5160645"/>
          <a:ext cx="967740" cy="2305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7620</xdr:rowOff>
    </xdr:from>
    <xdr:to>
      <xdr:col>22</xdr:col>
      <xdr:colOff>99060</xdr:colOff>
      <xdr:row>26</xdr:row>
      <xdr:rowOff>243840</xdr:rowOff>
    </xdr:to>
    <xdr:sp macro="" textlink="">
      <xdr:nvSpPr>
        <xdr:cNvPr id="25" name="Line 29"/>
        <xdr:cNvSpPr>
          <a:spLocks noChangeShapeType="1"/>
        </xdr:cNvSpPr>
      </xdr:nvSpPr>
      <xdr:spPr bwMode="auto">
        <a:xfrm flipH="1">
          <a:off x="3333750" y="491299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1904</xdr:colOff>
      <xdr:row>26</xdr:row>
      <xdr:rowOff>15240</xdr:rowOff>
    </xdr:from>
    <xdr:to>
      <xdr:col>39</xdr:col>
      <xdr:colOff>114299</xdr:colOff>
      <xdr:row>26</xdr:row>
      <xdr:rowOff>241935</xdr:rowOff>
    </xdr:to>
    <xdr:sp macro="" textlink="">
      <xdr:nvSpPr>
        <xdr:cNvPr id="26" name="Line 30"/>
        <xdr:cNvSpPr>
          <a:spLocks noChangeShapeType="1"/>
        </xdr:cNvSpPr>
      </xdr:nvSpPr>
      <xdr:spPr bwMode="auto">
        <a:xfrm flipH="1">
          <a:off x="5440679" y="4920615"/>
          <a:ext cx="1102995" cy="2266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15239</xdr:colOff>
      <xdr:row>26</xdr:row>
      <xdr:rowOff>0</xdr:rowOff>
    </xdr:from>
    <xdr:to>
      <xdr:col>73</xdr:col>
      <xdr:colOff>114299</xdr:colOff>
      <xdr:row>26</xdr:row>
      <xdr:rowOff>236220</xdr:rowOff>
    </xdr:to>
    <xdr:sp macro="" textlink="">
      <xdr:nvSpPr>
        <xdr:cNvPr id="27" name="Line 32"/>
        <xdr:cNvSpPr>
          <a:spLocks noChangeShapeType="1"/>
        </xdr:cNvSpPr>
      </xdr:nvSpPr>
      <xdr:spPr bwMode="auto">
        <a:xfrm flipH="1">
          <a:off x="9683114" y="490537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26</xdr:row>
      <xdr:rowOff>15240</xdr:rowOff>
    </xdr:from>
    <xdr:to>
      <xdr:col>90</xdr:col>
      <xdr:colOff>114300</xdr:colOff>
      <xdr:row>26</xdr:row>
      <xdr:rowOff>224790</xdr:rowOff>
    </xdr:to>
    <xdr:sp macro="" textlink="">
      <xdr:nvSpPr>
        <xdr:cNvPr id="28" name="Line 33"/>
        <xdr:cNvSpPr>
          <a:spLocks noChangeShapeType="1"/>
        </xdr:cNvSpPr>
      </xdr:nvSpPr>
      <xdr:spPr bwMode="auto">
        <a:xfrm flipH="1">
          <a:off x="11782425" y="4920615"/>
          <a:ext cx="110490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3810</xdr:colOff>
      <xdr:row>26</xdr:row>
      <xdr:rowOff>0</xdr:rowOff>
    </xdr:from>
    <xdr:to>
      <xdr:col>56</xdr:col>
      <xdr:colOff>99060</xdr:colOff>
      <xdr:row>27</xdr:row>
      <xdr:rowOff>1905</xdr:rowOff>
    </xdr:to>
    <xdr:cxnSp macro="">
      <xdr:nvCxnSpPr>
        <xdr:cNvPr id="29" name="直線コネクタ 28"/>
        <xdr:cNvCxnSpPr/>
      </xdr:nvCxnSpPr>
      <xdr:spPr>
        <a:xfrm flipH="1">
          <a:off x="7557135" y="4905375"/>
          <a:ext cx="1085850" cy="24955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114300</xdr:colOff>
      <xdr:row>19</xdr:row>
      <xdr:rowOff>57150</xdr:rowOff>
    </xdr:from>
    <xdr:to>
      <xdr:col>9</xdr:col>
      <xdr:colOff>114300</xdr:colOff>
      <xdr:row>19</xdr:row>
      <xdr:rowOff>209550</xdr:rowOff>
    </xdr:to>
    <xdr:sp macro="" textlink="">
      <xdr:nvSpPr>
        <xdr:cNvPr id="58439" name="Oval 2"/>
        <xdr:cNvSpPr>
          <a:spLocks noChangeArrowheads="1"/>
        </xdr:cNvSpPr>
      </xdr:nvSpPr>
      <xdr:spPr bwMode="auto">
        <a:xfrm>
          <a:off x="1714500" y="4514850"/>
          <a:ext cx="2000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114300</xdr:colOff>
      <xdr:row>19</xdr:row>
      <xdr:rowOff>57150</xdr:rowOff>
    </xdr:from>
    <xdr:to>
      <xdr:col>13</xdr:col>
      <xdr:colOff>114300</xdr:colOff>
      <xdr:row>19</xdr:row>
      <xdr:rowOff>209550</xdr:rowOff>
    </xdr:to>
    <xdr:sp macro="" textlink="">
      <xdr:nvSpPr>
        <xdr:cNvPr id="58440" name="Oval 3"/>
        <xdr:cNvSpPr>
          <a:spLocks noChangeArrowheads="1"/>
        </xdr:cNvSpPr>
      </xdr:nvSpPr>
      <xdr:spPr bwMode="auto">
        <a:xfrm>
          <a:off x="2514600" y="4514850"/>
          <a:ext cx="2000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200025</xdr:colOff>
      <xdr:row>7</xdr:row>
      <xdr:rowOff>19050</xdr:rowOff>
    </xdr:from>
    <xdr:to>
      <xdr:col>4</xdr:col>
      <xdr:colOff>38100</xdr:colOff>
      <xdr:row>24</xdr:row>
      <xdr:rowOff>66675</xdr:rowOff>
    </xdr:to>
    <xdr:sp macro="" textlink="">
      <xdr:nvSpPr>
        <xdr:cNvPr id="59463" name="AutoShape 1"/>
        <xdr:cNvSpPr>
          <a:spLocks/>
        </xdr:cNvSpPr>
      </xdr:nvSpPr>
      <xdr:spPr bwMode="auto">
        <a:xfrm>
          <a:off x="1000125" y="1371600"/>
          <a:ext cx="85725" cy="2476500"/>
        </a:xfrm>
        <a:prstGeom prst="leftBrace">
          <a:avLst>
            <a:gd name="adj1" fmla="val 24074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200025</xdr:colOff>
      <xdr:row>29</xdr:row>
      <xdr:rowOff>104775</xdr:rowOff>
    </xdr:from>
    <xdr:to>
      <xdr:col>4</xdr:col>
      <xdr:colOff>0</xdr:colOff>
      <xdr:row>47</xdr:row>
      <xdr:rowOff>0</xdr:rowOff>
    </xdr:to>
    <xdr:sp macro="" textlink="">
      <xdr:nvSpPr>
        <xdr:cNvPr id="59464" name="AutoShape 3"/>
        <xdr:cNvSpPr>
          <a:spLocks/>
        </xdr:cNvSpPr>
      </xdr:nvSpPr>
      <xdr:spPr bwMode="auto">
        <a:xfrm>
          <a:off x="1000125" y="4600575"/>
          <a:ext cx="47625" cy="2466975"/>
        </a:xfrm>
        <a:prstGeom prst="leftBrace">
          <a:avLst>
            <a:gd name="adj1" fmla="val 431667"/>
            <a:gd name="adj2" fmla="val 444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T41"/>
  <sheetViews>
    <sheetView tabSelected="1" zoomScaleNormal="100" workbookViewId="0">
      <selection activeCell="D9" sqref="D9:Q9"/>
    </sheetView>
  </sheetViews>
  <sheetFormatPr defaultRowHeight="13.5" x14ac:dyDescent="0.15"/>
  <cols>
    <col min="1" max="4" width="8.625" style="2" customWidth="1"/>
    <col min="5" max="5" width="1.125" style="2" customWidth="1"/>
    <col min="6" max="6" width="9.875" style="2" customWidth="1"/>
    <col min="7" max="8" width="1.125" style="2" customWidth="1"/>
    <col min="9" max="9" width="2.125" style="2" customWidth="1"/>
    <col min="10" max="10" width="9.5" style="2" customWidth="1"/>
    <col min="11" max="11" width="2.125" style="2" customWidth="1"/>
    <col min="12" max="12" width="9.625" style="2" customWidth="1"/>
    <col min="13" max="13" width="5.125" style="2" customWidth="1"/>
    <col min="14" max="14" width="1.25" style="2" customWidth="1"/>
    <col min="15" max="15" width="13.625" style="2" customWidth="1"/>
    <col min="16" max="16" width="1.875" style="2" customWidth="1"/>
    <col min="17" max="20" width="8.625" style="2" customWidth="1"/>
    <col min="21" max="16384" width="9" style="2"/>
  </cols>
  <sheetData>
    <row r="1" spans="4:20" ht="10.5" customHeight="1" x14ac:dyDescent="0.15">
      <c r="Q1" s="35"/>
      <c r="R1" s="35"/>
      <c r="S1" s="957" t="s">
        <v>253</v>
      </c>
      <c r="T1" s="958"/>
    </row>
    <row r="2" spans="4:20" ht="10.5" customHeight="1" x14ac:dyDescent="0.15">
      <c r="P2" s="3"/>
      <c r="Q2" s="35"/>
      <c r="R2" s="35"/>
      <c r="S2" s="959"/>
      <c r="T2" s="960"/>
    </row>
    <row r="9" spans="4:20" ht="24.75" customHeight="1" x14ac:dyDescent="0.15">
      <c r="D9" s="961" t="s">
        <v>1073</v>
      </c>
      <c r="E9" s="961"/>
      <c r="F9" s="961"/>
      <c r="G9" s="961"/>
      <c r="H9" s="961"/>
      <c r="I9" s="961"/>
      <c r="J9" s="961"/>
      <c r="K9" s="961"/>
      <c r="L9" s="961"/>
      <c r="M9" s="961"/>
      <c r="N9" s="961"/>
      <c r="O9" s="961"/>
      <c r="P9" s="961"/>
      <c r="Q9" s="961"/>
      <c r="R9" s="80"/>
    </row>
    <row r="11" spans="4:20" ht="13.5" customHeight="1" x14ac:dyDescent="0.15"/>
    <row r="22" spans="3:16" x14ac:dyDescent="0.15">
      <c r="G22" s="9"/>
    </row>
    <row r="24" spans="3:16" ht="26.25" customHeight="1" x14ac:dyDescent="0.15">
      <c r="G24" s="3"/>
      <c r="H24" s="7"/>
      <c r="I24" s="3"/>
      <c r="J24" s="3"/>
      <c r="K24" s="3"/>
      <c r="L24" s="3"/>
      <c r="M24" s="3"/>
      <c r="N24" s="3"/>
    </row>
    <row r="25" spans="3:16" s="3" customFormat="1" ht="24.95" customHeight="1" x14ac:dyDescent="0.15">
      <c r="E25" s="102"/>
      <c r="F25" s="86" t="s">
        <v>255</v>
      </c>
      <c r="G25" s="101"/>
      <c r="H25" s="966" t="s">
        <v>350</v>
      </c>
      <c r="I25" s="967"/>
      <c r="J25" s="967"/>
      <c r="K25" s="965" t="s">
        <v>351</v>
      </c>
      <c r="L25" s="965"/>
      <c r="M25" s="965"/>
      <c r="N25" s="965"/>
      <c r="O25" s="965"/>
      <c r="P25" s="87"/>
    </row>
    <row r="26" spans="3:16" ht="24.95" customHeight="1" x14ac:dyDescent="0.15">
      <c r="C26" s="2" t="s">
        <v>151</v>
      </c>
      <c r="E26" s="103"/>
      <c r="F26" s="100" t="s">
        <v>254</v>
      </c>
      <c r="G26" s="36"/>
      <c r="H26" s="968" t="s">
        <v>352</v>
      </c>
      <c r="I26" s="964"/>
      <c r="J26" s="964"/>
      <c r="K26" s="964"/>
      <c r="L26" s="964" t="s">
        <v>353</v>
      </c>
      <c r="M26" s="964"/>
      <c r="N26" s="152"/>
      <c r="O26" s="152"/>
      <c r="P26" s="88"/>
    </row>
    <row r="27" spans="3:16" ht="24.95" customHeight="1" x14ac:dyDescent="0.15">
      <c r="C27" s="2" t="s">
        <v>151</v>
      </c>
      <c r="E27" s="103"/>
      <c r="F27" s="37" t="s">
        <v>256</v>
      </c>
      <c r="G27" s="36"/>
      <c r="H27" s="76"/>
      <c r="I27" s="964" t="s">
        <v>375</v>
      </c>
      <c r="J27" s="964"/>
      <c r="K27" s="964"/>
      <c r="L27" s="964"/>
      <c r="M27" s="36" t="s">
        <v>258</v>
      </c>
      <c r="N27" s="36"/>
      <c r="O27" s="123" t="s">
        <v>373</v>
      </c>
      <c r="P27" s="88"/>
    </row>
    <row r="28" spans="3:16" ht="12.6" customHeight="1" x14ac:dyDescent="0.15">
      <c r="E28" s="969"/>
      <c r="F28" s="962" t="s">
        <v>257</v>
      </c>
      <c r="G28" s="970"/>
      <c r="H28" s="77"/>
      <c r="I28" s="78" t="s">
        <v>259</v>
      </c>
      <c r="K28" s="78"/>
      <c r="L28" s="78"/>
      <c r="M28" s="78"/>
      <c r="N28" s="78"/>
      <c r="O28" s="3"/>
      <c r="P28" s="4"/>
    </row>
    <row r="29" spans="3:16" ht="12.6" customHeight="1" x14ac:dyDescent="0.15">
      <c r="E29" s="959"/>
      <c r="F29" s="963"/>
      <c r="G29" s="971"/>
      <c r="H29" s="85"/>
      <c r="I29" s="5" t="s">
        <v>90</v>
      </c>
      <c r="J29" s="105" t="s">
        <v>374</v>
      </c>
      <c r="K29" s="104" t="s">
        <v>277</v>
      </c>
      <c r="L29" s="104" t="s">
        <v>374</v>
      </c>
      <c r="M29" s="105" t="s">
        <v>260</v>
      </c>
      <c r="N29" s="972" t="s">
        <v>372</v>
      </c>
      <c r="O29" s="972"/>
      <c r="P29" s="84"/>
    </row>
    <row r="30" spans="3:16" ht="12.75" customHeight="1" x14ac:dyDescent="0.15">
      <c r="O30" s="3"/>
    </row>
    <row r="31" spans="3:16" ht="12.75" customHeight="1" x14ac:dyDescent="0.15">
      <c r="O31" s="3"/>
    </row>
    <row r="32" spans="3:16" ht="12.75" customHeight="1" x14ac:dyDescent="0.15">
      <c r="O32" s="3"/>
    </row>
    <row r="33" spans="4:16" ht="12.75" customHeight="1" x14ac:dyDescent="0.15">
      <c r="O33" s="3"/>
    </row>
    <row r="34" spans="4:16" ht="12.75" customHeight="1" x14ac:dyDescent="0.15">
      <c r="O34" s="3"/>
    </row>
    <row r="35" spans="4:16" ht="24" customHeight="1" x14ac:dyDescent="0.15">
      <c r="D35" s="955" t="s">
        <v>449</v>
      </c>
      <c r="E35" s="955"/>
      <c r="F35" s="955"/>
      <c r="G35" s="955"/>
      <c r="H35" s="955"/>
      <c r="I35" s="106"/>
      <c r="J35" s="956" t="s">
        <v>91</v>
      </c>
      <c r="K35" s="956"/>
      <c r="L35" s="956"/>
      <c r="M35" s="956"/>
      <c r="N35" s="956"/>
      <c r="O35" s="956"/>
      <c r="P35" s="956"/>
    </row>
    <row r="41" spans="4:16" x14ac:dyDescent="0.15">
      <c r="K41" s="107"/>
      <c r="L41" s="107"/>
    </row>
  </sheetData>
  <mergeCells count="13">
    <mergeCell ref="D35:H35"/>
    <mergeCell ref="J35:P35"/>
    <mergeCell ref="S1:T2"/>
    <mergeCell ref="D9:Q9"/>
    <mergeCell ref="F28:F29"/>
    <mergeCell ref="I27:L27"/>
    <mergeCell ref="K25:O25"/>
    <mergeCell ref="L26:M26"/>
    <mergeCell ref="H25:J25"/>
    <mergeCell ref="H26:K26"/>
    <mergeCell ref="E28:E29"/>
    <mergeCell ref="G28:G29"/>
    <mergeCell ref="N29:O29"/>
  </mergeCells>
  <phoneticPr fontId="2"/>
  <printOptions horizontalCentered="1" verticalCentered="1"/>
  <pageMargins left="0.78740157480314965" right="0.78740157480314965" top="0.59055118110236227" bottom="0.98425196850393704" header="0.51181102362204722" footer="0.51181102362204722"/>
  <pageSetup paperSize="9" orientation="landscape" r:id="rId1"/>
  <headerFooter alignWithMargins="0">
    <oddHeader>&amp;L&amp;"ＭＳ Ｐゴシック,太字"&amp;14＜　記入例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64"/>
  <sheetViews>
    <sheetView topLeftCell="D16" zoomScaleNormal="100" workbookViewId="0">
      <selection activeCell="CB37" sqref="CB37:CJ38"/>
    </sheetView>
  </sheetViews>
  <sheetFormatPr defaultColWidth="7" defaultRowHeight="13.5" x14ac:dyDescent="0.15"/>
  <cols>
    <col min="1" max="1" width="4.375" style="324" customWidth="1"/>
    <col min="2" max="2" width="1.5" style="324" customWidth="1"/>
    <col min="3" max="3" width="2.375" style="324" customWidth="1"/>
    <col min="4" max="4" width="9.25" style="324" customWidth="1"/>
    <col min="5" max="5" width="6" style="324" customWidth="1"/>
    <col min="6" max="6" width="0.875" style="324" customWidth="1"/>
    <col min="7" max="7" width="1.625" style="324" customWidth="1"/>
    <col min="8" max="17" width="3.125" style="324" customWidth="1"/>
    <col min="18" max="18" width="2.5" style="324" customWidth="1"/>
    <col min="19" max="19" width="3.125" style="324" customWidth="1"/>
    <col min="20" max="54" width="1.625" style="324" customWidth="1"/>
    <col min="55" max="55" width="1.75" style="324" customWidth="1"/>
    <col min="56" max="64" width="1.625" style="324" customWidth="1"/>
    <col min="65" max="65" width="1.375" style="324" customWidth="1"/>
    <col min="66" max="66" width="1.625" style="324" customWidth="1"/>
    <col min="67" max="67" width="1.375" style="324" customWidth="1"/>
    <col min="68" max="71" width="1.625" style="324" customWidth="1"/>
    <col min="72" max="72" width="1.75" style="324" customWidth="1"/>
    <col min="73" max="166" width="1.625" style="324" customWidth="1"/>
    <col min="167" max="16384" width="7" style="324"/>
  </cols>
  <sheetData>
    <row r="1" spans="1:166" ht="18.75" customHeight="1" x14ac:dyDescent="0.15">
      <c r="AH1" s="325"/>
      <c r="AI1" s="325"/>
      <c r="AJ1" s="325"/>
      <c r="AK1" s="325"/>
      <c r="AY1" s="325"/>
      <c r="AZ1" s="325"/>
      <c r="BA1" s="325"/>
      <c r="BB1" s="325"/>
      <c r="BP1" s="325"/>
      <c r="BQ1" s="325"/>
      <c r="BR1" s="325"/>
      <c r="BS1" s="325"/>
      <c r="CE1" s="1487" t="s">
        <v>178</v>
      </c>
      <c r="CF1" s="1488"/>
      <c r="CG1" s="1488"/>
      <c r="CH1" s="1488"/>
      <c r="CI1" s="1489"/>
      <c r="CJ1" s="325"/>
      <c r="CM1" s="325"/>
      <c r="CN1" s="325"/>
      <c r="CO1" s="325"/>
      <c r="CP1" s="325"/>
      <c r="DE1" s="325"/>
      <c r="DF1" s="325"/>
      <c r="DG1" s="325"/>
      <c r="DH1" s="325"/>
      <c r="DW1" s="325"/>
      <c r="DX1" s="325"/>
      <c r="DY1" s="325"/>
      <c r="DZ1" s="325"/>
      <c r="EO1" s="325"/>
      <c r="EP1" s="325"/>
      <c r="EQ1" s="325"/>
      <c r="ER1" s="325"/>
      <c r="FG1" s="325"/>
      <c r="FH1" s="325"/>
      <c r="FI1" s="325"/>
      <c r="FJ1" s="325"/>
    </row>
    <row r="2" spans="1:166" s="327" customFormat="1" ht="20.25" customHeight="1" x14ac:dyDescent="0.15">
      <c r="A2" s="1490" t="s">
        <v>1027</v>
      </c>
      <c r="B2" s="1490"/>
      <c r="C2" s="1490"/>
      <c r="D2" s="1490"/>
      <c r="E2" s="1490"/>
      <c r="F2" s="1490"/>
      <c r="G2" s="1490"/>
      <c r="H2" s="1490"/>
      <c r="I2" s="1490"/>
      <c r="J2" s="1490"/>
      <c r="K2" s="1490"/>
      <c r="L2" s="1490"/>
      <c r="M2" s="1490"/>
      <c r="N2" s="1490"/>
      <c r="O2" s="1490"/>
      <c r="P2" s="1490"/>
      <c r="Q2" s="1490"/>
      <c r="R2" s="1490"/>
      <c r="S2" s="1490"/>
      <c r="T2" s="1490"/>
      <c r="U2" s="1490"/>
      <c r="V2" s="1490"/>
      <c r="W2" s="1490"/>
      <c r="X2" s="1490"/>
      <c r="Y2" s="1490"/>
      <c r="Z2" s="1490"/>
      <c r="AA2" s="1490"/>
      <c r="AB2" s="1490"/>
      <c r="AC2" s="1490"/>
      <c r="AD2" s="1490"/>
      <c r="AE2" s="1490"/>
      <c r="AF2" s="1490"/>
      <c r="AG2" s="1490"/>
      <c r="AH2" s="1490"/>
      <c r="AI2" s="1490"/>
      <c r="AJ2" s="1490"/>
      <c r="AK2" s="1490"/>
      <c r="AL2" s="1490"/>
      <c r="AM2" s="1490"/>
      <c r="AN2" s="1490"/>
      <c r="AO2" s="1490"/>
      <c r="AP2" s="1490"/>
      <c r="AQ2" s="1490"/>
      <c r="AR2" s="1490"/>
      <c r="AS2" s="1490"/>
      <c r="AT2" s="1490"/>
      <c r="AU2" s="1490"/>
      <c r="AV2" s="1490"/>
      <c r="AW2" s="1490"/>
      <c r="AX2" s="1490"/>
      <c r="AY2" s="1490"/>
      <c r="AZ2" s="1490"/>
      <c r="BA2" s="1490"/>
      <c r="BB2" s="1490"/>
      <c r="BC2" s="1490"/>
      <c r="BD2" s="1490"/>
      <c r="BE2" s="1490"/>
      <c r="BF2" s="1490"/>
      <c r="BG2" s="1490"/>
      <c r="BH2" s="1490"/>
      <c r="BI2" s="1490"/>
      <c r="BJ2" s="1490"/>
      <c r="BK2" s="1490"/>
      <c r="BL2" s="1490"/>
      <c r="BM2" s="1490"/>
      <c r="BN2" s="1490"/>
      <c r="BO2" s="1490"/>
      <c r="BP2" s="1490"/>
      <c r="BQ2" s="1490"/>
      <c r="BR2" s="1490"/>
      <c r="BS2" s="1490"/>
      <c r="BT2" s="1490"/>
      <c r="BU2" s="1490"/>
      <c r="BV2" s="1490"/>
      <c r="BW2" s="1490"/>
      <c r="BX2" s="1490"/>
      <c r="BY2" s="1490"/>
      <c r="BZ2" s="1490"/>
      <c r="CA2" s="1490"/>
      <c r="CB2" s="1490"/>
      <c r="CC2" s="1490"/>
      <c r="CD2" s="1490"/>
      <c r="CE2" s="1490"/>
      <c r="CF2" s="1490"/>
      <c r="CG2" s="1490"/>
      <c r="CH2" s="1490"/>
      <c r="CI2" s="1490"/>
      <c r="CJ2" s="1490"/>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c r="EW2" s="326"/>
      <c r="EX2" s="326"/>
      <c r="EY2" s="326"/>
      <c r="EZ2" s="326"/>
      <c r="FA2" s="326"/>
      <c r="FB2" s="326"/>
      <c r="FC2" s="326"/>
      <c r="FD2" s="326"/>
      <c r="FE2" s="326"/>
      <c r="FF2" s="326"/>
      <c r="FG2" s="326"/>
      <c r="FH2" s="326"/>
      <c r="FI2" s="326"/>
      <c r="FJ2" s="326"/>
    </row>
    <row r="3" spans="1:166" s="326" customFormat="1" ht="23.25" customHeight="1" x14ac:dyDescent="0.15">
      <c r="E3" s="328"/>
      <c r="I3" s="1491"/>
      <c r="J3" s="1491"/>
      <c r="K3" s="1491"/>
      <c r="L3" s="1491"/>
      <c r="M3" s="1491"/>
      <c r="N3" s="1491"/>
      <c r="O3" s="1491"/>
      <c r="BU3" s="329"/>
    </row>
    <row r="4" spans="1:166" s="327" customFormat="1" ht="13.5" customHeight="1" x14ac:dyDescent="0.15">
      <c r="A4" s="330" t="s">
        <v>84</v>
      </c>
      <c r="B4" s="331"/>
      <c r="C4" s="332"/>
      <c r="D4" s="448" t="s">
        <v>448</v>
      </c>
      <c r="E4" s="448"/>
      <c r="F4" s="448"/>
      <c r="G4" s="448"/>
      <c r="H4" s="448"/>
      <c r="I4" s="449"/>
      <c r="J4" s="449"/>
      <c r="K4" s="333"/>
      <c r="L4" s="822"/>
      <c r="M4" s="822"/>
      <c r="N4" s="822"/>
      <c r="O4" s="822"/>
      <c r="P4" s="822"/>
      <c r="Q4" s="822"/>
      <c r="R4" s="822"/>
      <c r="S4" s="822"/>
      <c r="T4" s="822"/>
      <c r="U4" s="822"/>
      <c r="V4" s="334"/>
      <c r="Y4" s="822"/>
      <c r="Z4" s="822"/>
      <c r="AA4" s="822"/>
      <c r="AB4" s="335"/>
      <c r="AC4" s="822"/>
      <c r="AD4" s="334"/>
      <c r="AF4" s="822"/>
      <c r="AG4" s="822"/>
      <c r="AH4" s="822"/>
      <c r="AI4" s="822"/>
      <c r="AJ4" s="336"/>
      <c r="AK4" s="822"/>
      <c r="AL4" s="822"/>
      <c r="AM4" s="334"/>
      <c r="AN4" s="822"/>
      <c r="AO4" s="822"/>
      <c r="AP4" s="822"/>
      <c r="AQ4" s="822"/>
      <c r="AR4" s="822"/>
      <c r="AS4" s="822"/>
      <c r="AT4" s="335"/>
      <c r="AU4" s="337"/>
      <c r="AV4" s="338"/>
      <c r="AW4" s="337"/>
      <c r="AX4" s="337"/>
      <c r="AY4" s="822"/>
      <c r="AZ4" s="822"/>
      <c r="BA4" s="822"/>
      <c r="BB4" s="822"/>
      <c r="BC4" s="822"/>
      <c r="BD4" s="334"/>
      <c r="BE4" s="822"/>
      <c r="BF4" s="822"/>
      <c r="BG4" s="822"/>
      <c r="BH4" s="822"/>
      <c r="BI4" s="822"/>
      <c r="BJ4" s="822"/>
      <c r="BK4" s="335"/>
      <c r="BL4" s="337"/>
      <c r="BM4" s="338"/>
      <c r="BN4" s="337"/>
      <c r="BO4" s="337"/>
      <c r="BP4" s="822"/>
      <c r="BQ4" s="822"/>
      <c r="BR4" s="822"/>
      <c r="BS4" s="822"/>
      <c r="BT4" s="822"/>
      <c r="BU4" s="334"/>
      <c r="BV4" s="822"/>
      <c r="BW4" s="822"/>
      <c r="BY4" s="335"/>
      <c r="BZ4" s="339"/>
      <c r="CA4" s="338"/>
      <c r="CB4" s="339"/>
      <c r="CD4" s="822"/>
      <c r="CE4" s="1492" t="s">
        <v>367</v>
      </c>
      <c r="CF4" s="1492"/>
      <c r="CG4" s="1492"/>
      <c r="CH4" s="1492"/>
      <c r="CI4" s="1492"/>
      <c r="CJ4" s="340"/>
      <c r="CK4" s="822"/>
      <c r="CL4" s="822"/>
      <c r="CM4" s="822"/>
      <c r="CN4" s="822"/>
      <c r="CO4" s="822"/>
      <c r="CP4" s="822"/>
      <c r="CQ4" s="822"/>
      <c r="CR4" s="822"/>
      <c r="CS4" s="822"/>
      <c r="CT4" s="822"/>
      <c r="CU4" s="822"/>
      <c r="CV4" s="822"/>
      <c r="CW4" s="822"/>
      <c r="CX4" s="822"/>
      <c r="CY4" s="822"/>
      <c r="CZ4" s="822"/>
      <c r="DA4" s="822"/>
      <c r="DB4" s="822"/>
      <c r="DC4" s="822"/>
      <c r="DD4" s="822"/>
      <c r="DE4" s="822"/>
      <c r="DF4" s="822"/>
      <c r="DG4" s="822"/>
      <c r="DH4" s="822"/>
      <c r="DI4" s="822"/>
      <c r="DJ4" s="822"/>
      <c r="DK4" s="822"/>
      <c r="DL4" s="822"/>
      <c r="DM4" s="822"/>
      <c r="DN4" s="822"/>
      <c r="DO4" s="822"/>
      <c r="DP4" s="822"/>
      <c r="DQ4" s="822"/>
      <c r="DR4" s="822"/>
      <c r="DS4" s="822"/>
      <c r="DT4" s="822"/>
      <c r="DU4" s="822"/>
      <c r="DV4" s="822"/>
      <c r="DW4" s="822"/>
      <c r="DX4" s="822"/>
      <c r="DY4" s="822"/>
      <c r="DZ4" s="822"/>
      <c r="EA4" s="822"/>
      <c r="EB4" s="822"/>
      <c r="EC4" s="822"/>
      <c r="ED4" s="822"/>
      <c r="EE4" s="822"/>
      <c r="EF4" s="822"/>
      <c r="EG4" s="822"/>
      <c r="EH4" s="822"/>
      <c r="EI4" s="822"/>
      <c r="EJ4" s="822"/>
      <c r="EK4" s="822"/>
      <c r="EL4" s="822"/>
      <c r="EM4" s="822"/>
      <c r="EN4" s="822"/>
      <c r="EO4" s="822"/>
      <c r="EP4" s="822"/>
      <c r="EQ4" s="822"/>
      <c r="ER4" s="822"/>
      <c r="ES4" s="822"/>
      <c r="ET4" s="822"/>
      <c r="EU4" s="822"/>
      <c r="EV4" s="822"/>
      <c r="EW4" s="822"/>
      <c r="EX4" s="822"/>
      <c r="EY4" s="822"/>
      <c r="EZ4" s="822"/>
      <c r="FA4" s="822"/>
      <c r="FB4" s="822"/>
      <c r="FC4" s="822"/>
      <c r="FD4" s="822"/>
      <c r="FE4" s="822"/>
      <c r="FF4" s="822"/>
      <c r="FG4" s="822"/>
      <c r="FH4" s="822"/>
      <c r="FI4" s="822"/>
      <c r="FJ4" s="822"/>
    </row>
    <row r="5" spans="1:166" ht="5.25" customHeight="1" thickBot="1" x14ac:dyDescent="0.2">
      <c r="A5" s="1493"/>
      <c r="B5" s="1493"/>
      <c r="C5" s="1493"/>
      <c r="D5" s="1493"/>
      <c r="E5" s="1493"/>
      <c r="F5" s="1493"/>
      <c r="G5" s="1493"/>
      <c r="H5" s="838"/>
      <c r="I5" s="838"/>
      <c r="J5" s="838"/>
      <c r="K5" s="838"/>
      <c r="L5" s="838"/>
      <c r="V5" s="334"/>
      <c r="AB5" s="335"/>
      <c r="AD5" s="338"/>
      <c r="AM5" s="341"/>
      <c r="AT5" s="335"/>
      <c r="AU5" s="342"/>
      <c r="AV5" s="338"/>
      <c r="AW5" s="342"/>
      <c r="AX5" s="342"/>
      <c r="BD5" s="334"/>
      <c r="BK5" s="335"/>
      <c r="BL5" s="342"/>
      <c r="BM5" s="338"/>
      <c r="BN5" s="342"/>
      <c r="BO5" s="342"/>
      <c r="BU5" s="334"/>
      <c r="BY5" s="342"/>
      <c r="BZ5" s="342"/>
      <c r="CA5" s="338"/>
      <c r="CB5" s="342"/>
    </row>
    <row r="6" spans="1:166" ht="21" customHeight="1" x14ac:dyDescent="0.15">
      <c r="A6" s="1494" t="s">
        <v>27</v>
      </c>
      <c r="B6" s="1495"/>
      <c r="C6" s="1495"/>
      <c r="D6" s="1495"/>
      <c r="E6" s="1495"/>
      <c r="F6" s="1495"/>
      <c r="G6" s="1495"/>
      <c r="H6" s="1495"/>
      <c r="I6" s="1495"/>
      <c r="J6" s="1495"/>
      <c r="K6" s="1495"/>
      <c r="L6" s="1495"/>
      <c r="M6" s="1495"/>
      <c r="N6" s="1495"/>
      <c r="O6" s="1495"/>
      <c r="P6" s="1495"/>
      <c r="Q6" s="1495"/>
      <c r="R6" s="1495"/>
      <c r="S6" s="1495"/>
      <c r="T6" s="1495"/>
      <c r="U6" s="1494" t="s">
        <v>1005</v>
      </c>
      <c r="V6" s="1495"/>
      <c r="W6" s="1495"/>
      <c r="X6" s="1495"/>
      <c r="Y6" s="1495"/>
      <c r="Z6" s="1495"/>
      <c r="AA6" s="1495"/>
      <c r="AB6" s="1495"/>
      <c r="AC6" s="1495"/>
      <c r="AD6" s="1495"/>
      <c r="AE6" s="1495"/>
      <c r="AF6" s="1495"/>
      <c r="AG6" s="1495"/>
      <c r="AH6" s="1495"/>
      <c r="AI6" s="1495"/>
      <c r="AJ6" s="1495"/>
      <c r="AK6" s="1496"/>
      <c r="AL6" s="1497" t="s">
        <v>986</v>
      </c>
      <c r="AM6" s="1498"/>
      <c r="AN6" s="1498"/>
      <c r="AO6" s="1498"/>
      <c r="AP6" s="1498"/>
      <c r="AQ6" s="1498"/>
      <c r="AR6" s="1498"/>
      <c r="AS6" s="1498"/>
      <c r="AT6" s="1498"/>
      <c r="AU6" s="1498"/>
      <c r="AV6" s="1498"/>
      <c r="AW6" s="1498"/>
      <c r="AX6" s="1498"/>
      <c r="AY6" s="1498"/>
      <c r="AZ6" s="1498"/>
      <c r="BA6" s="1498"/>
      <c r="BB6" s="1498"/>
      <c r="BC6" s="1494" t="s">
        <v>987</v>
      </c>
      <c r="BD6" s="1498"/>
      <c r="BE6" s="1498"/>
      <c r="BF6" s="1498"/>
      <c r="BG6" s="1498"/>
      <c r="BH6" s="1498"/>
      <c r="BI6" s="1498"/>
      <c r="BJ6" s="1498"/>
      <c r="BK6" s="1498"/>
      <c r="BL6" s="1498"/>
      <c r="BM6" s="1498"/>
      <c r="BN6" s="1498"/>
      <c r="BO6" s="1498"/>
      <c r="BP6" s="1498"/>
      <c r="BQ6" s="1498"/>
      <c r="BR6" s="1498"/>
      <c r="BS6" s="1499"/>
      <c r="BT6" s="1494" t="s">
        <v>988</v>
      </c>
      <c r="BU6" s="1497"/>
      <c r="BV6" s="1497"/>
      <c r="BW6" s="1497"/>
      <c r="BX6" s="1497"/>
      <c r="BY6" s="1497"/>
      <c r="BZ6" s="1497"/>
      <c r="CA6" s="1497"/>
      <c r="CB6" s="1497"/>
      <c r="CC6" s="1497"/>
      <c r="CD6" s="1497"/>
      <c r="CE6" s="1497"/>
      <c r="CF6" s="1497"/>
      <c r="CG6" s="1497"/>
      <c r="CH6" s="1497"/>
      <c r="CI6" s="1497"/>
      <c r="CJ6" s="1500"/>
      <c r="CK6" s="834"/>
      <c r="CL6" s="834"/>
      <c r="CM6" s="834"/>
      <c r="CN6" s="834"/>
      <c r="CO6" s="834"/>
      <c r="CP6" s="834"/>
      <c r="CQ6" s="834"/>
      <c r="CR6" s="834"/>
      <c r="CS6" s="834"/>
      <c r="CT6" s="834"/>
      <c r="CU6" s="834"/>
      <c r="CV6" s="834"/>
      <c r="CW6" s="834"/>
      <c r="CX6" s="834"/>
      <c r="CY6" s="834"/>
      <c r="CZ6" s="834"/>
      <c r="DA6" s="834"/>
      <c r="DB6" s="834"/>
      <c r="DC6" s="834"/>
      <c r="DD6" s="834"/>
      <c r="DE6" s="834"/>
      <c r="DF6" s="834"/>
      <c r="DG6" s="834"/>
      <c r="DH6" s="834"/>
      <c r="DI6" s="834"/>
      <c r="DJ6" s="834"/>
      <c r="DK6" s="834"/>
      <c r="DL6" s="834"/>
      <c r="DM6" s="834"/>
      <c r="DN6" s="834"/>
      <c r="DO6" s="834"/>
      <c r="DP6" s="834"/>
      <c r="DQ6" s="834"/>
      <c r="DR6" s="834"/>
      <c r="DS6" s="834"/>
      <c r="DT6" s="834"/>
      <c r="DU6" s="834"/>
      <c r="DV6" s="834"/>
      <c r="DW6" s="834"/>
      <c r="DX6" s="834"/>
      <c r="DY6" s="834"/>
      <c r="DZ6" s="834"/>
      <c r="EA6" s="834"/>
      <c r="EB6" s="834"/>
      <c r="EC6" s="834"/>
      <c r="ED6" s="834"/>
      <c r="EE6" s="834"/>
      <c r="EF6" s="834"/>
      <c r="EG6" s="834"/>
      <c r="EH6" s="834"/>
      <c r="EI6" s="834"/>
      <c r="EJ6" s="834"/>
      <c r="EK6" s="834"/>
      <c r="EL6" s="834"/>
      <c r="EM6" s="834"/>
      <c r="EN6" s="834"/>
      <c r="EO6" s="834"/>
      <c r="EP6" s="834"/>
      <c r="EQ6" s="834"/>
      <c r="ER6" s="834"/>
      <c r="ES6" s="834"/>
      <c r="ET6" s="834"/>
      <c r="EU6" s="834"/>
      <c r="EV6" s="834"/>
      <c r="EW6" s="834"/>
      <c r="EX6" s="834"/>
      <c r="EY6" s="834"/>
      <c r="EZ6" s="834"/>
      <c r="FA6" s="834"/>
      <c r="FB6" s="834"/>
      <c r="FC6" s="834"/>
      <c r="FD6" s="834"/>
      <c r="FE6" s="834"/>
      <c r="FF6" s="834"/>
      <c r="FG6" s="834"/>
      <c r="FH6" s="834"/>
      <c r="FI6" s="834"/>
      <c r="FJ6" s="834"/>
    </row>
    <row r="7" spans="1:166" ht="12" customHeight="1" x14ac:dyDescent="0.15">
      <c r="A7" s="1507" t="s">
        <v>1029</v>
      </c>
      <c r="B7" s="1508"/>
      <c r="C7" s="1508"/>
      <c r="D7" s="1508"/>
      <c r="E7" s="1508"/>
      <c r="F7" s="1508"/>
      <c r="G7" s="1508"/>
      <c r="H7" s="1508"/>
      <c r="I7" s="1508"/>
      <c r="J7" s="1508"/>
      <c r="K7" s="1508"/>
      <c r="L7" s="1508"/>
      <c r="M7" s="1508"/>
      <c r="N7" s="1508"/>
      <c r="O7" s="1508"/>
      <c r="P7" s="1508"/>
      <c r="Q7" s="1508"/>
      <c r="R7" s="1508"/>
      <c r="S7" s="1508"/>
      <c r="T7" s="1509"/>
      <c r="U7" s="343"/>
      <c r="V7" s="1502" t="s">
        <v>989</v>
      </c>
      <c r="W7" s="1502"/>
      <c r="X7" s="1502"/>
      <c r="Y7" s="1502"/>
      <c r="Z7" s="1502"/>
      <c r="AA7" s="1502"/>
      <c r="AB7" s="1502"/>
      <c r="AC7" s="344"/>
      <c r="AD7" s="1503" t="s">
        <v>751</v>
      </c>
      <c r="AE7" s="1503"/>
      <c r="AF7" s="1503"/>
      <c r="AG7" s="1503"/>
      <c r="AH7" s="1503"/>
      <c r="AI7" s="1503"/>
      <c r="AJ7" s="1503"/>
      <c r="AK7" s="345"/>
      <c r="AL7" s="346"/>
      <c r="AM7" s="1501" t="str">
        <f>V7</f>
        <v xml:space="preserve"> 31年4月現在</v>
      </c>
      <c r="AN7" s="1502"/>
      <c r="AO7" s="1502"/>
      <c r="AP7" s="1502"/>
      <c r="AQ7" s="1502"/>
      <c r="AR7" s="1502"/>
      <c r="AS7" s="1502"/>
      <c r="AT7" s="1502"/>
      <c r="AU7" s="1503" t="s">
        <v>934</v>
      </c>
      <c r="AV7" s="1503"/>
      <c r="AW7" s="1503"/>
      <c r="AX7" s="1503"/>
      <c r="AY7" s="1503"/>
      <c r="AZ7" s="1503"/>
      <c r="BA7" s="1503"/>
      <c r="BB7" s="346"/>
      <c r="BC7" s="343"/>
      <c r="BD7" s="1501" t="str">
        <f>V7</f>
        <v xml:space="preserve"> 31年4月現在</v>
      </c>
      <c r="BE7" s="1502"/>
      <c r="BF7" s="1502"/>
      <c r="BG7" s="1502"/>
      <c r="BH7" s="1502"/>
      <c r="BI7" s="1502"/>
      <c r="BJ7" s="1502"/>
      <c r="BK7" s="347"/>
      <c r="BL7" s="1503" t="s">
        <v>880</v>
      </c>
      <c r="BM7" s="1503"/>
      <c r="BN7" s="1503"/>
      <c r="BO7" s="1503"/>
      <c r="BP7" s="1503"/>
      <c r="BQ7" s="1503"/>
      <c r="BR7" s="1503"/>
      <c r="BS7" s="345"/>
      <c r="BT7" s="343"/>
      <c r="BU7" s="1501" t="str">
        <f>V7</f>
        <v xml:space="preserve"> 31年4月現在</v>
      </c>
      <c r="BV7" s="1502"/>
      <c r="BW7" s="1502"/>
      <c r="BX7" s="1502"/>
      <c r="BY7" s="1502"/>
      <c r="BZ7" s="1502"/>
      <c r="CA7" s="1502"/>
      <c r="CB7" s="347"/>
      <c r="CC7" s="1503" t="s">
        <v>881</v>
      </c>
      <c r="CD7" s="1503"/>
      <c r="CE7" s="1503"/>
      <c r="CF7" s="1503"/>
      <c r="CG7" s="1503"/>
      <c r="CH7" s="1503"/>
      <c r="CI7" s="1503"/>
      <c r="CJ7" s="345"/>
      <c r="CK7" s="834"/>
      <c r="CL7" s="834"/>
      <c r="CM7" s="834"/>
      <c r="CN7" s="834"/>
      <c r="CO7" s="834"/>
      <c r="CP7" s="834"/>
      <c r="CQ7" s="834"/>
      <c r="CR7" s="834"/>
      <c r="CS7" s="834"/>
      <c r="CT7" s="834"/>
      <c r="CU7" s="834"/>
      <c r="CV7" s="834"/>
      <c r="CW7" s="834"/>
      <c r="CX7" s="834"/>
      <c r="CY7" s="834"/>
      <c r="CZ7" s="834"/>
      <c r="DA7" s="834"/>
      <c r="DB7" s="834"/>
      <c r="DC7" s="834"/>
      <c r="DD7" s="834"/>
      <c r="DE7" s="834"/>
      <c r="DF7" s="834"/>
      <c r="DG7" s="834"/>
      <c r="DH7" s="834"/>
      <c r="DI7" s="834"/>
      <c r="DJ7" s="834"/>
      <c r="DK7" s="834"/>
      <c r="DL7" s="834"/>
      <c r="DM7" s="834"/>
      <c r="DN7" s="834"/>
      <c r="DO7" s="834"/>
      <c r="DP7" s="834"/>
      <c r="DQ7" s="834"/>
      <c r="DR7" s="834"/>
      <c r="DS7" s="834"/>
      <c r="DT7" s="834"/>
      <c r="DU7" s="834"/>
      <c r="DV7" s="834"/>
      <c r="DW7" s="834"/>
      <c r="DX7" s="834"/>
      <c r="DY7" s="834"/>
      <c r="DZ7" s="834"/>
      <c r="EA7" s="834"/>
      <c r="EB7" s="834"/>
      <c r="EC7" s="834"/>
      <c r="ED7" s="834"/>
      <c r="EE7" s="834"/>
      <c r="EF7" s="834"/>
      <c r="EG7" s="834"/>
      <c r="EH7" s="834"/>
      <c r="EI7" s="834"/>
      <c r="EJ7" s="834"/>
      <c r="EK7" s="834"/>
      <c r="EL7" s="834"/>
      <c r="EM7" s="834"/>
      <c r="EN7" s="834"/>
      <c r="EO7" s="834"/>
      <c r="EP7" s="834"/>
      <c r="EQ7" s="834"/>
      <c r="ER7" s="834"/>
      <c r="ES7" s="834"/>
      <c r="ET7" s="834"/>
      <c r="EU7" s="834"/>
      <c r="EV7" s="834"/>
      <c r="EW7" s="834"/>
      <c r="EX7" s="834"/>
      <c r="EY7" s="834"/>
      <c r="EZ7" s="834"/>
      <c r="FA7" s="834"/>
      <c r="FB7" s="834"/>
      <c r="FC7" s="834"/>
      <c r="FD7" s="834"/>
      <c r="FE7" s="834"/>
      <c r="FF7" s="834"/>
      <c r="FG7" s="834"/>
      <c r="FH7" s="834"/>
      <c r="FI7" s="834"/>
      <c r="FJ7" s="834"/>
    </row>
    <row r="8" spans="1:166" ht="12" customHeight="1" x14ac:dyDescent="0.15">
      <c r="A8" s="1510"/>
      <c r="B8" s="1511"/>
      <c r="C8" s="1511"/>
      <c r="D8" s="1511"/>
      <c r="E8" s="1511"/>
      <c r="F8" s="1511"/>
      <c r="G8" s="1511"/>
      <c r="H8" s="1511"/>
      <c r="I8" s="1511"/>
      <c r="J8" s="1511"/>
      <c r="K8" s="1511"/>
      <c r="L8" s="1511"/>
      <c r="M8" s="1511"/>
      <c r="N8" s="1511"/>
      <c r="O8" s="1511"/>
      <c r="P8" s="1511"/>
      <c r="Q8" s="1511"/>
      <c r="R8" s="1511"/>
      <c r="S8" s="1511"/>
      <c r="T8" s="1512"/>
      <c r="U8" s="348"/>
      <c r="V8" s="1504" t="s">
        <v>1028</v>
      </c>
      <c r="W8" s="1504"/>
      <c r="X8" s="1504"/>
      <c r="Y8" s="1504"/>
      <c r="Z8" s="1504"/>
      <c r="AA8" s="1504"/>
      <c r="AB8" s="1504"/>
      <c r="AC8" s="344"/>
      <c r="AD8" s="1505" t="s">
        <v>752</v>
      </c>
      <c r="AE8" s="1505"/>
      <c r="AF8" s="1505"/>
      <c r="AG8" s="1505"/>
      <c r="AH8" s="1505"/>
      <c r="AI8" s="1505"/>
      <c r="AJ8" s="1505"/>
      <c r="AK8" s="349"/>
      <c r="AL8" s="344"/>
      <c r="AM8" s="1506" t="str">
        <f>V8</f>
        <v xml:space="preserve"> 2年1月よ り</v>
      </c>
      <c r="AN8" s="1504"/>
      <c r="AO8" s="1504"/>
      <c r="AP8" s="1504"/>
      <c r="AQ8" s="1504"/>
      <c r="AR8" s="1504"/>
      <c r="AS8" s="1504"/>
      <c r="AT8" s="1504"/>
      <c r="AU8" s="1505" t="s">
        <v>935</v>
      </c>
      <c r="AV8" s="1505"/>
      <c r="AW8" s="1505"/>
      <c r="AX8" s="1505"/>
      <c r="AY8" s="1505"/>
      <c r="AZ8" s="1505"/>
      <c r="BA8" s="1505"/>
      <c r="BB8" s="344"/>
      <c r="BC8" s="348"/>
      <c r="BD8" s="1506" t="str">
        <f>V8</f>
        <v xml:space="preserve"> 2年1月よ り</v>
      </c>
      <c r="BE8" s="1504"/>
      <c r="BF8" s="1504"/>
      <c r="BG8" s="1504"/>
      <c r="BH8" s="1504"/>
      <c r="BI8" s="1504"/>
      <c r="BJ8" s="1504"/>
      <c r="BK8" s="347"/>
      <c r="BL8" s="1505" t="s">
        <v>882</v>
      </c>
      <c r="BM8" s="1505"/>
      <c r="BN8" s="1505"/>
      <c r="BO8" s="1505"/>
      <c r="BP8" s="1505"/>
      <c r="BQ8" s="1505"/>
      <c r="BR8" s="1505"/>
      <c r="BS8" s="349"/>
      <c r="BT8" s="348"/>
      <c r="BU8" s="1506" t="str">
        <f>V8</f>
        <v xml:space="preserve"> 2年1月よ り</v>
      </c>
      <c r="BV8" s="1504"/>
      <c r="BW8" s="1504"/>
      <c r="BX8" s="1504"/>
      <c r="BY8" s="1504"/>
      <c r="BZ8" s="1504"/>
      <c r="CA8" s="1504"/>
      <c r="CB8" s="347"/>
      <c r="CC8" s="1505" t="s">
        <v>883</v>
      </c>
      <c r="CD8" s="1505"/>
      <c r="CE8" s="1505"/>
      <c r="CF8" s="1505"/>
      <c r="CG8" s="1505"/>
      <c r="CH8" s="1505"/>
      <c r="CI8" s="1505"/>
      <c r="CJ8" s="349"/>
      <c r="CK8" s="834"/>
      <c r="CL8" s="834"/>
      <c r="CM8" s="834"/>
      <c r="CN8" s="834"/>
      <c r="CO8" s="834"/>
      <c r="CP8" s="834"/>
      <c r="CQ8" s="834"/>
      <c r="CR8" s="834"/>
      <c r="CS8" s="834"/>
      <c r="CT8" s="834"/>
      <c r="CU8" s="834"/>
      <c r="CV8" s="834"/>
      <c r="CW8" s="834"/>
      <c r="CX8" s="834"/>
      <c r="CY8" s="834"/>
      <c r="CZ8" s="834"/>
      <c r="DA8" s="834"/>
      <c r="DB8" s="834"/>
      <c r="DC8" s="834"/>
      <c r="DD8" s="834"/>
      <c r="DE8" s="834"/>
      <c r="DF8" s="834"/>
      <c r="DG8" s="834"/>
      <c r="DH8" s="834"/>
      <c r="DI8" s="834"/>
      <c r="DJ8" s="834"/>
      <c r="DK8" s="834"/>
      <c r="DL8" s="834"/>
      <c r="DM8" s="834"/>
      <c r="DN8" s="834"/>
      <c r="DO8" s="834"/>
      <c r="DP8" s="834"/>
      <c r="DQ8" s="834"/>
      <c r="DR8" s="834"/>
      <c r="DS8" s="834"/>
      <c r="DT8" s="834"/>
      <c r="DU8" s="834"/>
      <c r="DV8" s="834"/>
      <c r="DW8" s="834"/>
      <c r="DX8" s="834"/>
      <c r="DY8" s="834"/>
      <c r="DZ8" s="834"/>
      <c r="EA8" s="834"/>
      <c r="EB8" s="834"/>
      <c r="EC8" s="834"/>
      <c r="ED8" s="834"/>
      <c r="EE8" s="834"/>
      <c r="EF8" s="834"/>
      <c r="EG8" s="834"/>
      <c r="EH8" s="834"/>
      <c r="EI8" s="834"/>
      <c r="EJ8" s="834"/>
      <c r="EK8" s="834"/>
      <c r="EL8" s="834"/>
      <c r="EM8" s="834"/>
      <c r="EN8" s="834"/>
      <c r="EO8" s="834"/>
      <c r="EP8" s="834"/>
      <c r="EQ8" s="834"/>
      <c r="ER8" s="834"/>
      <c r="ES8" s="834"/>
      <c r="ET8" s="834"/>
      <c r="EU8" s="834"/>
      <c r="EV8" s="834"/>
      <c r="EW8" s="834"/>
      <c r="EX8" s="834"/>
      <c r="EY8" s="834"/>
      <c r="EZ8" s="834"/>
      <c r="FA8" s="834"/>
      <c r="FB8" s="834"/>
      <c r="FC8" s="834"/>
      <c r="FD8" s="834"/>
      <c r="FE8" s="834"/>
      <c r="FF8" s="834"/>
      <c r="FG8" s="834"/>
      <c r="FH8" s="834"/>
      <c r="FI8" s="834"/>
      <c r="FJ8" s="834"/>
    </row>
    <row r="9" spans="1:166" ht="12" customHeight="1" x14ac:dyDescent="0.15">
      <c r="A9" s="1507" t="s">
        <v>28</v>
      </c>
      <c r="B9" s="1515"/>
      <c r="C9" s="1515"/>
      <c r="D9" s="1515"/>
      <c r="E9" s="1515"/>
      <c r="F9" s="1515"/>
      <c r="G9" s="1515"/>
      <c r="H9" s="1515"/>
      <c r="I9" s="1515"/>
      <c r="J9" s="1515"/>
      <c r="K9" s="1515"/>
      <c r="L9" s="1515"/>
      <c r="M9" s="1515"/>
      <c r="N9" s="1515"/>
      <c r="O9" s="1515"/>
      <c r="P9" s="1515"/>
      <c r="Q9" s="1515"/>
      <c r="R9" s="1515"/>
      <c r="S9" s="1515"/>
      <c r="T9" s="1515"/>
      <c r="U9" s="343"/>
      <c r="V9" s="1528" t="s">
        <v>1064</v>
      </c>
      <c r="W9" s="1528"/>
      <c r="X9" s="1528"/>
      <c r="Y9" s="1528"/>
      <c r="Z9" s="1528"/>
      <c r="AA9" s="1528"/>
      <c r="AB9" s="1528"/>
      <c r="AC9" s="1528"/>
      <c r="AD9" s="1528"/>
      <c r="AE9" s="1528"/>
      <c r="AF9" s="1528"/>
      <c r="AG9" s="1528"/>
      <c r="AH9" s="1528"/>
      <c r="AI9" s="1528"/>
      <c r="AJ9" s="1528"/>
      <c r="AK9" s="345"/>
      <c r="AL9" s="346"/>
      <c r="AM9" s="1528" t="s">
        <v>29</v>
      </c>
      <c r="AN9" s="1528"/>
      <c r="AO9" s="1528"/>
      <c r="AP9" s="1528"/>
      <c r="AQ9" s="1528"/>
      <c r="AR9" s="1528"/>
      <c r="AS9" s="1528"/>
      <c r="AT9" s="1528"/>
      <c r="AU9" s="1528"/>
      <c r="AV9" s="1528"/>
      <c r="AW9" s="1528"/>
      <c r="AX9" s="1528"/>
      <c r="AY9" s="1528"/>
      <c r="AZ9" s="1528"/>
      <c r="BA9" s="1528"/>
      <c r="BB9" s="346"/>
      <c r="BC9" s="343"/>
      <c r="BD9" s="1528" t="s">
        <v>30</v>
      </c>
      <c r="BE9" s="1528"/>
      <c r="BF9" s="1528"/>
      <c r="BG9" s="1528"/>
      <c r="BH9" s="1528"/>
      <c r="BI9" s="1528"/>
      <c r="BJ9" s="1528"/>
      <c r="BK9" s="1528"/>
      <c r="BL9" s="1528"/>
      <c r="BM9" s="1528"/>
      <c r="BN9" s="1528"/>
      <c r="BO9" s="1528"/>
      <c r="BP9" s="1528"/>
      <c r="BQ9" s="1528"/>
      <c r="BR9" s="1528"/>
      <c r="BS9" s="345"/>
      <c r="BT9" s="343"/>
      <c r="BU9" s="1528" t="s">
        <v>31</v>
      </c>
      <c r="BV9" s="1528"/>
      <c r="BW9" s="1528"/>
      <c r="BX9" s="1528"/>
      <c r="BY9" s="1528"/>
      <c r="BZ9" s="1528"/>
      <c r="CA9" s="1528"/>
      <c r="CB9" s="1528"/>
      <c r="CC9" s="1528"/>
      <c r="CD9" s="1528"/>
      <c r="CE9" s="1528"/>
      <c r="CF9" s="1528"/>
      <c r="CG9" s="1528"/>
      <c r="CH9" s="1528"/>
      <c r="CI9" s="1528"/>
      <c r="CJ9" s="345"/>
      <c r="CK9" s="834"/>
      <c r="CL9" s="834"/>
      <c r="CM9" s="834"/>
      <c r="CN9" s="834"/>
      <c r="CO9" s="834"/>
      <c r="CP9" s="834"/>
      <c r="CQ9" s="834"/>
      <c r="CR9" s="834"/>
      <c r="CS9" s="834"/>
      <c r="CT9" s="834"/>
      <c r="CU9" s="834"/>
      <c r="CV9" s="834"/>
      <c r="CW9" s="834"/>
      <c r="CX9" s="834"/>
      <c r="CY9" s="834"/>
      <c r="CZ9" s="834"/>
      <c r="DA9" s="834"/>
      <c r="DB9" s="834"/>
      <c r="DC9" s="834"/>
      <c r="DD9" s="834"/>
      <c r="DE9" s="834"/>
      <c r="DF9" s="834"/>
      <c r="DG9" s="834"/>
      <c r="DH9" s="834"/>
      <c r="DI9" s="834"/>
      <c r="DJ9" s="834"/>
      <c r="DK9" s="834"/>
      <c r="DL9" s="834"/>
      <c r="DM9" s="834"/>
      <c r="DN9" s="834"/>
      <c r="DO9" s="834"/>
      <c r="DP9" s="834"/>
      <c r="DQ9" s="834"/>
      <c r="DR9" s="834"/>
      <c r="DS9" s="834"/>
      <c r="DT9" s="834"/>
      <c r="DU9" s="834"/>
      <c r="DV9" s="834"/>
      <c r="DW9" s="834"/>
      <c r="DX9" s="834"/>
      <c r="DY9" s="834"/>
      <c r="DZ9" s="834"/>
      <c r="EA9" s="834"/>
      <c r="EB9" s="834"/>
      <c r="EC9" s="834"/>
      <c r="ED9" s="834"/>
      <c r="EE9" s="834"/>
      <c r="EF9" s="834"/>
      <c r="EG9" s="834"/>
      <c r="EH9" s="834"/>
      <c r="EI9" s="834"/>
      <c r="EJ9" s="834"/>
      <c r="EK9" s="834"/>
      <c r="EL9" s="834"/>
      <c r="EM9" s="834"/>
      <c r="EN9" s="834"/>
      <c r="EO9" s="834"/>
      <c r="EP9" s="834"/>
      <c r="EQ9" s="834"/>
      <c r="ER9" s="834"/>
      <c r="ES9" s="834"/>
      <c r="ET9" s="834"/>
      <c r="EU9" s="834"/>
      <c r="EV9" s="834"/>
      <c r="EW9" s="834"/>
      <c r="EX9" s="834"/>
      <c r="EY9" s="834"/>
      <c r="EZ9" s="834"/>
      <c r="FA9" s="834"/>
      <c r="FB9" s="834"/>
      <c r="FC9" s="834"/>
      <c r="FD9" s="834"/>
      <c r="FE9" s="834"/>
      <c r="FF9" s="834"/>
      <c r="FG9" s="834"/>
      <c r="FH9" s="834"/>
      <c r="FI9" s="834"/>
      <c r="FJ9" s="834"/>
    </row>
    <row r="10" spans="1:166" ht="12" customHeight="1" x14ac:dyDescent="0.15">
      <c r="A10" s="1517"/>
      <c r="B10" s="1518"/>
      <c r="C10" s="1518"/>
      <c r="D10" s="1518"/>
      <c r="E10" s="1518"/>
      <c r="F10" s="1518"/>
      <c r="G10" s="1518"/>
      <c r="H10" s="1518"/>
      <c r="I10" s="1518"/>
      <c r="J10" s="1518"/>
      <c r="K10" s="1518"/>
      <c r="L10" s="1518"/>
      <c r="M10" s="1518"/>
      <c r="N10" s="1518"/>
      <c r="O10" s="1518"/>
      <c r="P10" s="1518"/>
      <c r="Q10" s="1518"/>
      <c r="R10" s="1518"/>
      <c r="S10" s="1518"/>
      <c r="T10" s="1518"/>
      <c r="U10" s="350"/>
      <c r="V10" s="1513" t="s">
        <v>937</v>
      </c>
      <c r="W10" s="1513"/>
      <c r="X10" s="1513"/>
      <c r="Y10" s="1513"/>
      <c r="Z10" s="1513"/>
      <c r="AA10" s="1513"/>
      <c r="AB10" s="354"/>
      <c r="AC10" s="1513" t="s">
        <v>33</v>
      </c>
      <c r="AD10" s="1513"/>
      <c r="AE10" s="1513"/>
      <c r="AF10" s="1513"/>
      <c r="AG10" s="1513"/>
      <c r="AH10" s="1513"/>
      <c r="AI10" s="1513"/>
      <c r="AJ10" s="351"/>
      <c r="AK10" s="352"/>
      <c r="AL10" s="351"/>
      <c r="AM10" s="1513" t="s">
        <v>937</v>
      </c>
      <c r="AN10" s="1513"/>
      <c r="AO10" s="1513"/>
      <c r="AP10" s="1513"/>
      <c r="AQ10" s="1513"/>
      <c r="AR10" s="1513"/>
      <c r="AS10" s="351"/>
      <c r="AT10" s="1513" t="s">
        <v>33</v>
      </c>
      <c r="AU10" s="1513"/>
      <c r="AV10" s="1513"/>
      <c r="AW10" s="1513"/>
      <c r="AX10" s="1513"/>
      <c r="AY10" s="1513"/>
      <c r="AZ10" s="1513"/>
      <c r="BA10" s="351"/>
      <c r="BB10" s="351"/>
      <c r="BC10" s="350"/>
      <c r="BD10" s="1513" t="s">
        <v>937</v>
      </c>
      <c r="BE10" s="1513"/>
      <c r="BF10" s="1513"/>
      <c r="BG10" s="1513"/>
      <c r="BH10" s="1513"/>
      <c r="BI10" s="1513"/>
      <c r="BJ10" s="351"/>
      <c r="BK10" s="1514" t="s">
        <v>34</v>
      </c>
      <c r="BL10" s="1514"/>
      <c r="BM10" s="1514"/>
      <c r="BN10" s="1514"/>
      <c r="BO10" s="1514"/>
      <c r="BP10" s="1514"/>
      <c r="BQ10" s="1514"/>
      <c r="BR10" s="351"/>
      <c r="BS10" s="352"/>
      <c r="BT10" s="350"/>
      <c r="BU10" s="1513" t="s">
        <v>937</v>
      </c>
      <c r="BV10" s="1513"/>
      <c r="BW10" s="1513"/>
      <c r="BX10" s="1513"/>
      <c r="BY10" s="1513"/>
      <c r="BZ10" s="1513"/>
      <c r="CA10" s="351"/>
      <c r="CB10" s="1514" t="s">
        <v>34</v>
      </c>
      <c r="CC10" s="1514"/>
      <c r="CD10" s="1514"/>
      <c r="CE10" s="1514"/>
      <c r="CF10" s="1514"/>
      <c r="CG10" s="1514"/>
      <c r="CH10" s="1514"/>
      <c r="CI10" s="351"/>
      <c r="CJ10" s="352"/>
      <c r="CK10" s="834"/>
      <c r="CL10" s="834"/>
      <c r="CM10" s="834"/>
      <c r="CN10" s="834"/>
      <c r="CO10" s="834"/>
      <c r="CP10" s="834"/>
      <c r="CQ10" s="834"/>
      <c r="CR10" s="834"/>
      <c r="CS10" s="834"/>
      <c r="CT10" s="834"/>
      <c r="CU10" s="834"/>
      <c r="CV10" s="834"/>
      <c r="CW10" s="834"/>
      <c r="CX10" s="834"/>
      <c r="CY10" s="834"/>
      <c r="CZ10" s="834"/>
      <c r="DA10" s="834"/>
      <c r="DB10" s="834"/>
      <c r="DC10" s="834"/>
      <c r="DD10" s="834"/>
      <c r="DE10" s="834"/>
      <c r="DF10" s="834"/>
      <c r="DG10" s="834"/>
      <c r="DH10" s="834"/>
      <c r="DI10" s="834"/>
      <c r="DJ10" s="834"/>
      <c r="DK10" s="834"/>
      <c r="DL10" s="834"/>
      <c r="DM10" s="834"/>
      <c r="DN10" s="834"/>
      <c r="DO10" s="834"/>
      <c r="DP10" s="834"/>
      <c r="DQ10" s="834"/>
      <c r="DR10" s="834"/>
      <c r="DS10" s="834"/>
      <c r="DT10" s="834"/>
      <c r="DU10" s="834"/>
      <c r="DV10" s="834"/>
      <c r="DW10" s="834"/>
      <c r="DX10" s="834"/>
      <c r="DY10" s="834"/>
      <c r="DZ10" s="834"/>
      <c r="EA10" s="834"/>
      <c r="EB10" s="834"/>
      <c r="EC10" s="834"/>
      <c r="ED10" s="834"/>
      <c r="EE10" s="834"/>
      <c r="EF10" s="834"/>
      <c r="EG10" s="834"/>
      <c r="EH10" s="834"/>
      <c r="EI10" s="834"/>
      <c r="EJ10" s="834"/>
      <c r="EK10" s="834"/>
      <c r="EL10" s="834"/>
      <c r="EM10" s="834"/>
      <c r="EN10" s="834"/>
      <c r="EO10" s="834"/>
      <c r="EP10" s="834"/>
      <c r="EQ10" s="834"/>
      <c r="ER10" s="834"/>
      <c r="ES10" s="834"/>
      <c r="ET10" s="834"/>
      <c r="EU10" s="834"/>
      <c r="EV10" s="834"/>
      <c r="EW10" s="834"/>
      <c r="EX10" s="834"/>
      <c r="EY10" s="834"/>
      <c r="EZ10" s="834"/>
      <c r="FA10" s="834"/>
      <c r="FB10" s="834"/>
      <c r="FC10" s="834"/>
      <c r="FD10" s="834"/>
      <c r="FE10" s="834"/>
      <c r="FF10" s="834"/>
      <c r="FG10" s="834"/>
      <c r="FH10" s="834"/>
      <c r="FI10" s="834"/>
      <c r="FJ10" s="834"/>
    </row>
    <row r="11" spans="1:166" ht="12" customHeight="1" x14ac:dyDescent="0.15">
      <c r="A11" s="1507" t="s">
        <v>35</v>
      </c>
      <c r="B11" s="1515"/>
      <c r="C11" s="1515"/>
      <c r="D11" s="1515"/>
      <c r="E11" s="1515"/>
      <c r="F11" s="1516"/>
      <c r="G11" s="1508" t="s">
        <v>36</v>
      </c>
      <c r="H11" s="1515"/>
      <c r="I11" s="1515"/>
      <c r="J11" s="1515"/>
      <c r="K11" s="1515"/>
      <c r="L11" s="1515"/>
      <c r="M11" s="1515"/>
      <c r="N11" s="1515"/>
      <c r="O11" s="1515"/>
      <c r="P11" s="1515"/>
      <c r="Q11" s="1515"/>
      <c r="R11" s="1515"/>
      <c r="S11" s="1515"/>
      <c r="T11" s="1515"/>
      <c r="U11" s="1520" t="s">
        <v>753</v>
      </c>
      <c r="V11" s="1521"/>
      <c r="W11" s="1521"/>
      <c r="X11" s="1521"/>
      <c r="Y11" s="1521"/>
      <c r="Z11" s="1521"/>
      <c r="AA11" s="1521"/>
      <c r="AB11" s="1521"/>
      <c r="AC11" s="1521"/>
      <c r="AD11" s="1521"/>
      <c r="AE11" s="1521"/>
      <c r="AF11" s="1521"/>
      <c r="AG11" s="1521"/>
      <c r="AH11" s="1521"/>
      <c r="AI11" s="1521"/>
      <c r="AJ11" s="1521"/>
      <c r="AK11" s="1522"/>
      <c r="AL11" s="1521" t="s">
        <v>753</v>
      </c>
      <c r="AM11" s="1521"/>
      <c r="AN11" s="1521"/>
      <c r="AO11" s="1521"/>
      <c r="AP11" s="1521"/>
      <c r="AQ11" s="1521"/>
      <c r="AR11" s="1521"/>
      <c r="AS11" s="1521"/>
      <c r="AT11" s="1521"/>
      <c r="AU11" s="1521"/>
      <c r="AV11" s="1521"/>
      <c r="AW11" s="1521"/>
      <c r="AX11" s="1521"/>
      <c r="AY11" s="1521"/>
      <c r="AZ11" s="1521"/>
      <c r="BA11" s="1521"/>
      <c r="BB11" s="1521"/>
      <c r="BC11" s="1520" t="s">
        <v>753</v>
      </c>
      <c r="BD11" s="1521"/>
      <c r="BE11" s="1521"/>
      <c r="BF11" s="1521"/>
      <c r="BG11" s="1521"/>
      <c r="BH11" s="1521"/>
      <c r="BI11" s="1521"/>
      <c r="BJ11" s="1521"/>
      <c r="BK11" s="1521"/>
      <c r="BL11" s="1521"/>
      <c r="BM11" s="1521"/>
      <c r="BN11" s="1521"/>
      <c r="BO11" s="1521"/>
      <c r="BP11" s="1521"/>
      <c r="BQ11" s="1521"/>
      <c r="BR11" s="1521"/>
      <c r="BS11" s="1522"/>
      <c r="BT11" s="1520" t="s">
        <v>753</v>
      </c>
      <c r="BU11" s="1521"/>
      <c r="BV11" s="1521"/>
      <c r="BW11" s="1521"/>
      <c r="BX11" s="1521"/>
      <c r="BY11" s="1521"/>
      <c r="BZ11" s="1521"/>
      <c r="CA11" s="1521"/>
      <c r="CB11" s="1521"/>
      <c r="CC11" s="1521"/>
      <c r="CD11" s="1521"/>
      <c r="CE11" s="1521"/>
      <c r="CF11" s="1521"/>
      <c r="CG11" s="1521"/>
      <c r="CH11" s="1521"/>
      <c r="CI11" s="1521"/>
      <c r="CJ11" s="1522"/>
      <c r="CK11" s="834"/>
      <c r="CL11" s="834"/>
      <c r="CM11" s="834"/>
      <c r="CN11" s="834"/>
      <c r="CO11" s="834"/>
      <c r="CP11" s="834"/>
      <c r="CQ11" s="834"/>
      <c r="CR11" s="834"/>
      <c r="CS11" s="834"/>
      <c r="CT11" s="834"/>
      <c r="CU11" s="834"/>
      <c r="CV11" s="834"/>
      <c r="CW11" s="834"/>
      <c r="CX11" s="834"/>
      <c r="CY11" s="834"/>
      <c r="CZ11" s="834"/>
      <c r="DA11" s="834"/>
      <c r="DB11" s="834"/>
      <c r="DC11" s="834"/>
      <c r="DD11" s="834"/>
      <c r="DE11" s="834"/>
      <c r="DF11" s="834"/>
      <c r="DG11" s="834"/>
      <c r="DH11" s="834"/>
      <c r="DI11" s="834"/>
      <c r="DJ11" s="834"/>
      <c r="DK11" s="834"/>
      <c r="DL11" s="834"/>
      <c r="DM11" s="834"/>
      <c r="DN11" s="834"/>
      <c r="DO11" s="834"/>
      <c r="DP11" s="834"/>
      <c r="DQ11" s="834"/>
      <c r="DR11" s="834"/>
      <c r="DS11" s="834"/>
      <c r="DT11" s="834"/>
      <c r="DU11" s="834"/>
      <c r="DV11" s="834"/>
      <c r="DW11" s="834"/>
      <c r="DX11" s="834"/>
      <c r="DY11" s="834"/>
      <c r="DZ11" s="834"/>
      <c r="EA11" s="834"/>
      <c r="EB11" s="834"/>
      <c r="EC11" s="834"/>
      <c r="ED11" s="834"/>
      <c r="EE11" s="834"/>
      <c r="EF11" s="834"/>
      <c r="EG11" s="834"/>
      <c r="EH11" s="834"/>
      <c r="EI11" s="834"/>
      <c r="EJ11" s="834"/>
      <c r="EK11" s="834"/>
      <c r="EL11" s="834"/>
      <c r="EM11" s="834"/>
      <c r="EN11" s="834"/>
      <c r="EO11" s="834"/>
      <c r="EP11" s="834"/>
      <c r="EQ11" s="834"/>
      <c r="ER11" s="834"/>
      <c r="ES11" s="834"/>
      <c r="ET11" s="834"/>
      <c r="EU11" s="834"/>
      <c r="EV11" s="834"/>
      <c r="EW11" s="834"/>
      <c r="EX11" s="834"/>
      <c r="EY11" s="834"/>
      <c r="EZ11" s="834"/>
      <c r="FA11" s="834"/>
      <c r="FB11" s="834"/>
      <c r="FC11" s="834"/>
      <c r="FD11" s="834"/>
      <c r="FE11" s="834"/>
      <c r="FF11" s="834"/>
      <c r="FG11" s="834"/>
      <c r="FH11" s="834"/>
      <c r="FI11" s="834"/>
      <c r="FJ11" s="834"/>
    </row>
    <row r="12" spans="1:166" ht="12" customHeight="1" x14ac:dyDescent="0.15">
      <c r="A12" s="1517"/>
      <c r="B12" s="1518"/>
      <c r="C12" s="1518"/>
      <c r="D12" s="1518"/>
      <c r="E12" s="1518"/>
      <c r="F12" s="1519"/>
      <c r="G12" s="1518"/>
      <c r="H12" s="1518"/>
      <c r="I12" s="1518"/>
      <c r="J12" s="1518"/>
      <c r="K12" s="1518"/>
      <c r="L12" s="1518"/>
      <c r="M12" s="1518"/>
      <c r="N12" s="1518"/>
      <c r="O12" s="1518"/>
      <c r="P12" s="1518"/>
      <c r="Q12" s="1518"/>
      <c r="R12" s="1518"/>
      <c r="S12" s="1518"/>
      <c r="T12" s="1518"/>
      <c r="U12" s="1523" t="s">
        <v>37</v>
      </c>
      <c r="V12" s="1524"/>
      <c r="W12" s="1524"/>
      <c r="X12" s="1524"/>
      <c r="Y12" s="1524"/>
      <c r="Z12" s="1524"/>
      <c r="AA12" s="1524"/>
      <c r="AB12" s="1525"/>
      <c r="AC12" s="1526" t="s">
        <v>38</v>
      </c>
      <c r="AD12" s="1524"/>
      <c r="AE12" s="1524"/>
      <c r="AF12" s="1524"/>
      <c r="AG12" s="1524"/>
      <c r="AH12" s="1524"/>
      <c r="AI12" s="1524"/>
      <c r="AJ12" s="1524"/>
      <c r="AK12" s="1527"/>
      <c r="AL12" s="1524" t="s">
        <v>37</v>
      </c>
      <c r="AM12" s="1524"/>
      <c r="AN12" s="1524"/>
      <c r="AO12" s="1524"/>
      <c r="AP12" s="1524"/>
      <c r="AQ12" s="1524"/>
      <c r="AR12" s="1524"/>
      <c r="AS12" s="1525"/>
      <c r="AT12" s="1526" t="s">
        <v>38</v>
      </c>
      <c r="AU12" s="1524"/>
      <c r="AV12" s="1524"/>
      <c r="AW12" s="1524"/>
      <c r="AX12" s="1524"/>
      <c r="AY12" s="1524"/>
      <c r="AZ12" s="1524"/>
      <c r="BA12" s="1524"/>
      <c r="BB12" s="1524"/>
      <c r="BC12" s="1523" t="s">
        <v>37</v>
      </c>
      <c r="BD12" s="1524"/>
      <c r="BE12" s="1524"/>
      <c r="BF12" s="1524"/>
      <c r="BG12" s="1524"/>
      <c r="BH12" s="1524"/>
      <c r="BI12" s="1524"/>
      <c r="BJ12" s="1525"/>
      <c r="BK12" s="1526" t="s">
        <v>38</v>
      </c>
      <c r="BL12" s="1524"/>
      <c r="BM12" s="1524"/>
      <c r="BN12" s="1524"/>
      <c r="BO12" s="1524"/>
      <c r="BP12" s="1524"/>
      <c r="BQ12" s="1524"/>
      <c r="BR12" s="1524"/>
      <c r="BS12" s="1527"/>
      <c r="BT12" s="1523" t="s">
        <v>37</v>
      </c>
      <c r="BU12" s="1524"/>
      <c r="BV12" s="1524"/>
      <c r="BW12" s="1524"/>
      <c r="BX12" s="1524"/>
      <c r="BY12" s="1524"/>
      <c r="BZ12" s="1524"/>
      <c r="CA12" s="1525"/>
      <c r="CB12" s="1526" t="s">
        <v>38</v>
      </c>
      <c r="CC12" s="1524"/>
      <c r="CD12" s="1524"/>
      <c r="CE12" s="1524"/>
      <c r="CF12" s="1524"/>
      <c r="CG12" s="1524"/>
      <c r="CH12" s="1524"/>
      <c r="CI12" s="1524"/>
      <c r="CJ12" s="1527"/>
      <c r="CK12" s="834"/>
      <c r="CL12" s="834"/>
      <c r="CM12" s="834"/>
      <c r="CN12" s="834"/>
      <c r="CO12" s="834"/>
      <c r="CP12" s="834"/>
      <c r="CQ12" s="834"/>
      <c r="CR12" s="834"/>
      <c r="CS12" s="834"/>
      <c r="CT12" s="834"/>
      <c r="CU12" s="834"/>
      <c r="CV12" s="834"/>
      <c r="CW12" s="834"/>
      <c r="CX12" s="834"/>
      <c r="CY12" s="834"/>
      <c r="CZ12" s="834"/>
      <c r="DA12" s="834"/>
      <c r="DB12" s="834"/>
      <c r="DC12" s="834"/>
      <c r="DD12" s="834"/>
      <c r="DE12" s="834"/>
      <c r="DF12" s="834"/>
      <c r="DG12" s="834"/>
      <c r="DH12" s="834"/>
      <c r="DI12" s="834"/>
      <c r="DJ12" s="834"/>
      <c r="DK12" s="834"/>
      <c r="DL12" s="834"/>
      <c r="DM12" s="834"/>
      <c r="DN12" s="834"/>
      <c r="DO12" s="834"/>
      <c r="DP12" s="834"/>
      <c r="DQ12" s="834"/>
      <c r="DR12" s="834"/>
      <c r="DS12" s="834"/>
      <c r="DT12" s="834"/>
      <c r="DU12" s="834"/>
      <c r="DV12" s="834"/>
      <c r="DW12" s="834"/>
      <c r="DX12" s="834"/>
      <c r="DY12" s="834"/>
      <c r="DZ12" s="834"/>
      <c r="EA12" s="834"/>
      <c r="EB12" s="834"/>
      <c r="EC12" s="834"/>
      <c r="ED12" s="834"/>
      <c r="EE12" s="834"/>
      <c r="EF12" s="834"/>
      <c r="EG12" s="834"/>
      <c r="EH12" s="834"/>
      <c r="EI12" s="834"/>
      <c r="EJ12" s="834"/>
      <c r="EK12" s="834"/>
      <c r="EL12" s="834"/>
      <c r="EM12" s="834"/>
      <c r="EN12" s="834"/>
      <c r="EO12" s="834"/>
      <c r="EP12" s="834"/>
      <c r="EQ12" s="834"/>
      <c r="ER12" s="834"/>
      <c r="ES12" s="834"/>
      <c r="ET12" s="834"/>
      <c r="EU12" s="834"/>
      <c r="EV12" s="834"/>
      <c r="EW12" s="834"/>
      <c r="EX12" s="834"/>
      <c r="EY12" s="834"/>
      <c r="EZ12" s="834"/>
      <c r="FA12" s="834"/>
      <c r="FB12" s="834"/>
      <c r="FC12" s="834"/>
      <c r="FD12" s="834"/>
      <c r="FE12" s="834"/>
      <c r="FF12" s="834"/>
      <c r="FG12" s="834"/>
      <c r="FH12" s="834"/>
      <c r="FI12" s="834"/>
      <c r="FJ12" s="834"/>
    </row>
    <row r="13" spans="1:166" ht="19.5" customHeight="1" x14ac:dyDescent="0.15">
      <c r="A13" s="1529" t="s">
        <v>39</v>
      </c>
      <c r="B13" s="566"/>
      <c r="C13" s="450" t="s">
        <v>938</v>
      </c>
      <c r="D13" s="1531" t="s">
        <v>40</v>
      </c>
      <c r="E13" s="1531"/>
      <c r="F13" s="724"/>
      <c r="G13" s="355"/>
      <c r="H13" s="356" t="s">
        <v>41</v>
      </c>
      <c r="I13" s="356"/>
      <c r="J13" s="356"/>
      <c r="K13" s="356"/>
      <c r="L13" s="356"/>
      <c r="M13" s="874"/>
      <c r="N13" s="874"/>
      <c r="O13" s="874"/>
      <c r="P13" s="357"/>
      <c r="Q13" s="1532" t="s">
        <v>754</v>
      </c>
      <c r="R13" s="1532"/>
      <c r="S13" s="1532"/>
      <c r="T13" s="357"/>
      <c r="U13" s="1533">
        <v>204000</v>
      </c>
      <c r="V13" s="1515"/>
      <c r="W13" s="1515"/>
      <c r="X13" s="1515"/>
      <c r="Y13" s="1515"/>
      <c r="Z13" s="1515"/>
      <c r="AA13" s="1515"/>
      <c r="AB13" s="1516"/>
      <c r="AC13" s="1534">
        <f>U13*9</f>
        <v>1836000</v>
      </c>
      <c r="AD13" s="1535"/>
      <c r="AE13" s="1536"/>
      <c r="AF13" s="1536"/>
      <c r="AG13" s="1536"/>
      <c r="AH13" s="1536"/>
      <c r="AI13" s="1536"/>
      <c r="AJ13" s="1536"/>
      <c r="AK13" s="1537"/>
      <c r="AL13" s="1535">
        <v>240600</v>
      </c>
      <c r="AM13" s="1535"/>
      <c r="AN13" s="1535"/>
      <c r="AO13" s="1535"/>
      <c r="AP13" s="1535"/>
      <c r="AQ13" s="1535"/>
      <c r="AR13" s="1535"/>
      <c r="AS13" s="1538"/>
      <c r="AT13" s="1534">
        <f>AL13*9</f>
        <v>2165400</v>
      </c>
      <c r="AU13" s="1535"/>
      <c r="AV13" s="1535"/>
      <c r="AW13" s="1535"/>
      <c r="AX13" s="1535"/>
      <c r="AY13" s="1535"/>
      <c r="AZ13" s="1535"/>
      <c r="BA13" s="1535"/>
      <c r="BB13" s="1535"/>
      <c r="BC13" s="1533">
        <v>286900</v>
      </c>
      <c r="BD13" s="1535"/>
      <c r="BE13" s="1535"/>
      <c r="BF13" s="1535"/>
      <c r="BG13" s="1535"/>
      <c r="BH13" s="1535"/>
      <c r="BI13" s="1535"/>
      <c r="BJ13" s="1538"/>
      <c r="BK13" s="1534">
        <f>BC13*9</f>
        <v>2582100</v>
      </c>
      <c r="BL13" s="1535"/>
      <c r="BM13" s="1535"/>
      <c r="BN13" s="1535"/>
      <c r="BO13" s="1535"/>
      <c r="BP13" s="1535"/>
      <c r="BQ13" s="1535"/>
      <c r="BR13" s="1535"/>
      <c r="BS13" s="1556"/>
      <c r="BT13" s="1533">
        <v>330400</v>
      </c>
      <c r="BU13" s="1535"/>
      <c r="BV13" s="1535"/>
      <c r="BW13" s="1535"/>
      <c r="BX13" s="1535"/>
      <c r="BY13" s="1535"/>
      <c r="BZ13" s="1535"/>
      <c r="CA13" s="1538"/>
      <c r="CB13" s="1534">
        <f>BT13*9</f>
        <v>2973600</v>
      </c>
      <c r="CC13" s="1535"/>
      <c r="CD13" s="1535"/>
      <c r="CE13" s="1535"/>
      <c r="CF13" s="1535"/>
      <c r="CG13" s="1535"/>
      <c r="CH13" s="1535"/>
      <c r="CI13" s="1535"/>
      <c r="CJ13" s="1556"/>
      <c r="CK13" s="834"/>
      <c r="CL13" s="834"/>
      <c r="CM13" s="834"/>
      <c r="CN13" s="834"/>
      <c r="CO13" s="834"/>
      <c r="CP13" s="834"/>
      <c r="CQ13" s="834"/>
      <c r="CR13" s="834"/>
      <c r="CS13" s="834"/>
      <c r="CT13" s="834"/>
      <c r="CU13" s="834"/>
      <c r="CV13" s="834"/>
      <c r="CW13" s="834"/>
      <c r="CX13" s="834"/>
      <c r="CY13" s="834"/>
      <c r="CZ13" s="834"/>
      <c r="DA13" s="834"/>
      <c r="DB13" s="834"/>
      <c r="DC13" s="834"/>
      <c r="DD13" s="834"/>
      <c r="DE13" s="834"/>
      <c r="DF13" s="834"/>
      <c r="DG13" s="834"/>
      <c r="DH13" s="834"/>
      <c r="DI13" s="834"/>
      <c r="DJ13" s="834"/>
      <c r="DK13" s="834"/>
      <c r="DL13" s="834"/>
      <c r="DM13" s="834"/>
      <c r="DN13" s="834"/>
      <c r="DO13" s="834"/>
      <c r="DP13" s="834"/>
      <c r="DQ13" s="834"/>
      <c r="DR13" s="834"/>
      <c r="DS13" s="834"/>
      <c r="DT13" s="834"/>
      <c r="DU13" s="834"/>
      <c r="DV13" s="834"/>
      <c r="DW13" s="834"/>
      <c r="DX13" s="834"/>
      <c r="DY13" s="834"/>
      <c r="DZ13" s="834"/>
      <c r="EA13" s="834"/>
      <c r="EB13" s="834"/>
      <c r="EC13" s="834"/>
      <c r="ED13" s="834"/>
      <c r="EE13" s="834"/>
      <c r="EF13" s="834"/>
      <c r="EG13" s="834"/>
      <c r="EH13" s="834"/>
      <c r="EI13" s="834"/>
      <c r="EJ13" s="834"/>
      <c r="EK13" s="834"/>
      <c r="EL13" s="834"/>
      <c r="EM13" s="834"/>
      <c r="EN13" s="834"/>
      <c r="EO13" s="834"/>
      <c r="EP13" s="834"/>
      <c r="EQ13" s="834"/>
      <c r="ER13" s="834"/>
      <c r="ES13" s="834"/>
      <c r="ET13" s="834"/>
      <c r="EU13" s="834"/>
      <c r="EV13" s="834"/>
      <c r="EW13" s="834"/>
      <c r="EX13" s="834"/>
      <c r="EY13" s="834"/>
      <c r="EZ13" s="834"/>
      <c r="FA13" s="834"/>
      <c r="FB13" s="834"/>
      <c r="FC13" s="834"/>
      <c r="FD13" s="834"/>
      <c r="FE13" s="834"/>
      <c r="FF13" s="834"/>
      <c r="FG13" s="834"/>
      <c r="FH13" s="834"/>
      <c r="FI13" s="834"/>
      <c r="FJ13" s="834"/>
    </row>
    <row r="14" spans="1:166" ht="19.5" customHeight="1" x14ac:dyDescent="0.15">
      <c r="A14" s="1530"/>
      <c r="B14" s="381"/>
      <c r="C14" s="832" t="s">
        <v>914</v>
      </c>
      <c r="D14" s="1524" t="s">
        <v>939</v>
      </c>
      <c r="E14" s="1524"/>
      <c r="F14" s="829"/>
      <c r="G14" s="359"/>
      <c r="H14" s="1557" t="s">
        <v>939</v>
      </c>
      <c r="I14" s="1557"/>
      <c r="J14" s="1557"/>
      <c r="K14" s="1557"/>
      <c r="L14" s="1557"/>
      <c r="M14" s="875"/>
      <c r="N14" s="875"/>
      <c r="O14" s="875"/>
      <c r="P14" s="821"/>
      <c r="Q14" s="1558" t="s">
        <v>20</v>
      </c>
      <c r="R14" s="1558"/>
      <c r="S14" s="1558"/>
      <c r="T14" s="821"/>
      <c r="U14" s="1559">
        <v>209000</v>
      </c>
      <c r="V14" s="1560"/>
      <c r="W14" s="1560"/>
      <c r="X14" s="1560"/>
      <c r="Y14" s="1560"/>
      <c r="Z14" s="1560"/>
      <c r="AA14" s="1560"/>
      <c r="AB14" s="1561"/>
      <c r="AC14" s="1562">
        <f>U14*3</f>
        <v>627000</v>
      </c>
      <c r="AD14" s="1563"/>
      <c r="AE14" s="1564"/>
      <c r="AF14" s="1564"/>
      <c r="AG14" s="1564"/>
      <c r="AH14" s="1564"/>
      <c r="AI14" s="1564"/>
      <c r="AJ14" s="1564"/>
      <c r="AK14" s="1565"/>
      <c r="AL14" s="1563">
        <v>251300</v>
      </c>
      <c r="AM14" s="1563"/>
      <c r="AN14" s="1563"/>
      <c r="AO14" s="1563"/>
      <c r="AP14" s="1563"/>
      <c r="AQ14" s="1563"/>
      <c r="AR14" s="1563"/>
      <c r="AS14" s="1566"/>
      <c r="AT14" s="1562">
        <f>AL14*3</f>
        <v>753900</v>
      </c>
      <c r="AU14" s="1563"/>
      <c r="AV14" s="1563"/>
      <c r="AW14" s="1563"/>
      <c r="AX14" s="1563"/>
      <c r="AY14" s="1563"/>
      <c r="AZ14" s="1563"/>
      <c r="BA14" s="1563"/>
      <c r="BB14" s="1563"/>
      <c r="BC14" s="1559">
        <v>295700</v>
      </c>
      <c r="BD14" s="1563"/>
      <c r="BE14" s="1563"/>
      <c r="BF14" s="1563"/>
      <c r="BG14" s="1563"/>
      <c r="BH14" s="1563"/>
      <c r="BI14" s="1563"/>
      <c r="BJ14" s="1566"/>
      <c r="BK14" s="1562">
        <f>BC14*3</f>
        <v>887100</v>
      </c>
      <c r="BL14" s="1563"/>
      <c r="BM14" s="1563"/>
      <c r="BN14" s="1563"/>
      <c r="BO14" s="1563"/>
      <c r="BP14" s="1563"/>
      <c r="BQ14" s="1563"/>
      <c r="BR14" s="1563"/>
      <c r="BS14" s="1567"/>
      <c r="BT14" s="1559">
        <v>339000</v>
      </c>
      <c r="BU14" s="1563"/>
      <c r="BV14" s="1563"/>
      <c r="BW14" s="1563"/>
      <c r="BX14" s="1563"/>
      <c r="BY14" s="1563"/>
      <c r="BZ14" s="1563"/>
      <c r="CA14" s="1566"/>
      <c r="CB14" s="1562">
        <f>BT14*3</f>
        <v>1017000</v>
      </c>
      <c r="CC14" s="1563"/>
      <c r="CD14" s="1563"/>
      <c r="CE14" s="1563"/>
      <c r="CF14" s="1563"/>
      <c r="CG14" s="1563"/>
      <c r="CH14" s="1563"/>
      <c r="CI14" s="1563"/>
      <c r="CJ14" s="1567"/>
      <c r="CK14" s="834"/>
      <c r="CL14" s="834"/>
      <c r="CM14" s="834"/>
      <c r="CN14" s="834"/>
      <c r="CO14" s="834"/>
      <c r="CP14" s="834"/>
      <c r="CQ14" s="834"/>
      <c r="CR14" s="834"/>
      <c r="CS14" s="834"/>
      <c r="CT14" s="834"/>
      <c r="CU14" s="834"/>
      <c r="CV14" s="834"/>
      <c r="CW14" s="834"/>
      <c r="CX14" s="834"/>
      <c r="CY14" s="834"/>
      <c r="CZ14" s="834"/>
      <c r="DA14" s="834"/>
      <c r="DB14" s="834"/>
      <c r="DC14" s="834"/>
      <c r="DD14" s="834"/>
      <c r="DE14" s="834"/>
      <c r="DF14" s="834"/>
      <c r="DG14" s="834"/>
      <c r="DH14" s="834"/>
      <c r="DI14" s="834"/>
      <c r="DJ14" s="834"/>
      <c r="DK14" s="834"/>
      <c r="DL14" s="834"/>
      <c r="DM14" s="834"/>
      <c r="DN14" s="834"/>
      <c r="DO14" s="834"/>
      <c r="DP14" s="834"/>
      <c r="DQ14" s="834"/>
      <c r="DR14" s="834"/>
      <c r="DS14" s="834"/>
      <c r="DT14" s="834"/>
      <c r="DU14" s="834"/>
      <c r="DV14" s="834"/>
      <c r="DW14" s="834"/>
      <c r="DX14" s="834"/>
      <c r="DY14" s="834"/>
      <c r="DZ14" s="834"/>
      <c r="EA14" s="834"/>
      <c r="EB14" s="834"/>
      <c r="EC14" s="834"/>
      <c r="ED14" s="834"/>
      <c r="EE14" s="834"/>
      <c r="EF14" s="834"/>
      <c r="EG14" s="834"/>
      <c r="EH14" s="834"/>
      <c r="EI14" s="834"/>
      <c r="EJ14" s="834"/>
      <c r="EK14" s="834"/>
      <c r="EL14" s="834"/>
      <c r="EM14" s="834"/>
      <c r="EN14" s="834"/>
      <c r="EO14" s="834"/>
      <c r="EP14" s="834"/>
      <c r="EQ14" s="834"/>
      <c r="ER14" s="834"/>
      <c r="ES14" s="834"/>
      <c r="ET14" s="834"/>
      <c r="EU14" s="834"/>
      <c r="EV14" s="834"/>
      <c r="EW14" s="834"/>
      <c r="EX14" s="834"/>
      <c r="EY14" s="834"/>
      <c r="EZ14" s="834"/>
      <c r="FA14" s="834"/>
      <c r="FB14" s="834"/>
      <c r="FC14" s="834"/>
      <c r="FD14" s="834"/>
      <c r="FE14" s="834"/>
      <c r="FF14" s="834"/>
      <c r="FG14" s="834"/>
      <c r="FH14" s="834"/>
      <c r="FI14" s="834"/>
      <c r="FJ14" s="834"/>
    </row>
    <row r="15" spans="1:166" ht="19.5" customHeight="1" x14ac:dyDescent="0.15">
      <c r="A15" s="1530"/>
      <c r="B15" s="830"/>
      <c r="C15" s="820" t="s">
        <v>940</v>
      </c>
      <c r="D15" s="1539" t="s">
        <v>43</v>
      </c>
      <c r="E15" s="1539"/>
      <c r="F15" s="840"/>
      <c r="G15" s="360"/>
      <c r="H15" s="1540" t="s">
        <v>941</v>
      </c>
      <c r="I15" s="1540"/>
      <c r="J15" s="1540"/>
      <c r="K15" s="838"/>
      <c r="L15" s="838"/>
      <c r="M15" s="838"/>
      <c r="N15" s="838"/>
      <c r="O15" s="838"/>
      <c r="P15" s="838"/>
      <c r="Q15" s="1541" t="s">
        <v>754</v>
      </c>
      <c r="R15" s="1541"/>
      <c r="S15" s="1541"/>
      <c r="T15" s="838"/>
      <c r="U15" s="1542">
        <f>U13*0.04</f>
        <v>8160</v>
      </c>
      <c r="V15" s="1543"/>
      <c r="W15" s="1543"/>
      <c r="X15" s="1543"/>
      <c r="Y15" s="1543"/>
      <c r="Z15" s="1543"/>
      <c r="AA15" s="1543"/>
      <c r="AB15" s="1544"/>
      <c r="AC15" s="1545">
        <f>U15*9</f>
        <v>73440</v>
      </c>
      <c r="AD15" s="1546"/>
      <c r="AE15" s="1543"/>
      <c r="AF15" s="1543"/>
      <c r="AG15" s="1543"/>
      <c r="AH15" s="1543"/>
      <c r="AI15" s="1543"/>
      <c r="AJ15" s="1543"/>
      <c r="AK15" s="1547"/>
      <c r="AL15" s="1548">
        <f>AL13*0.04</f>
        <v>9624</v>
      </c>
      <c r="AM15" s="1548"/>
      <c r="AN15" s="1548"/>
      <c r="AO15" s="1548"/>
      <c r="AP15" s="1548"/>
      <c r="AQ15" s="1548"/>
      <c r="AR15" s="1548"/>
      <c r="AS15" s="1549"/>
      <c r="AT15" s="1568">
        <f>AL15*9</f>
        <v>86616</v>
      </c>
      <c r="AU15" s="1569"/>
      <c r="AV15" s="1569"/>
      <c r="AW15" s="1569"/>
      <c r="AX15" s="1569"/>
      <c r="AY15" s="1569"/>
      <c r="AZ15" s="1569"/>
      <c r="BA15" s="1569"/>
      <c r="BB15" s="1569"/>
      <c r="BC15" s="1570">
        <f>BC13*0.04</f>
        <v>11476</v>
      </c>
      <c r="BD15" s="1548"/>
      <c r="BE15" s="1548"/>
      <c r="BF15" s="1548"/>
      <c r="BG15" s="1548"/>
      <c r="BH15" s="1548"/>
      <c r="BI15" s="1548"/>
      <c r="BJ15" s="1549"/>
      <c r="BK15" s="1571">
        <f>BC15*9</f>
        <v>103284</v>
      </c>
      <c r="BL15" s="1548"/>
      <c r="BM15" s="1572"/>
      <c r="BN15" s="1572"/>
      <c r="BO15" s="1572"/>
      <c r="BP15" s="1572"/>
      <c r="BQ15" s="1572"/>
      <c r="BR15" s="1572"/>
      <c r="BS15" s="1573"/>
      <c r="BT15" s="1570">
        <f>BT13*0.04</f>
        <v>13216</v>
      </c>
      <c r="BU15" s="1548"/>
      <c r="BV15" s="1548"/>
      <c r="BW15" s="1548"/>
      <c r="BX15" s="1548"/>
      <c r="BY15" s="1548"/>
      <c r="BZ15" s="1548"/>
      <c r="CA15" s="1549"/>
      <c r="CB15" s="1571">
        <f>BT15*9</f>
        <v>118944</v>
      </c>
      <c r="CC15" s="1548"/>
      <c r="CD15" s="1572"/>
      <c r="CE15" s="1572"/>
      <c r="CF15" s="1572"/>
      <c r="CG15" s="1572"/>
      <c r="CH15" s="1572"/>
      <c r="CI15" s="1572"/>
      <c r="CJ15" s="1573"/>
      <c r="CK15" s="834"/>
      <c r="CL15" s="834"/>
      <c r="CM15" s="834"/>
      <c r="CN15" s="834"/>
      <c r="CO15" s="834"/>
      <c r="CP15" s="834"/>
      <c r="CQ15" s="834"/>
      <c r="CR15" s="834"/>
      <c r="CS15" s="834"/>
      <c r="CT15" s="834"/>
      <c r="CU15" s="834"/>
      <c r="CV15" s="834"/>
      <c r="CW15" s="834"/>
      <c r="CX15" s="834"/>
      <c r="CY15" s="834"/>
      <c r="CZ15" s="834"/>
      <c r="DA15" s="834"/>
      <c r="DB15" s="834"/>
      <c r="DC15" s="834"/>
      <c r="DD15" s="834"/>
      <c r="DE15" s="834"/>
      <c r="DF15" s="834"/>
      <c r="DG15" s="834"/>
      <c r="DH15" s="834"/>
      <c r="DI15" s="834"/>
      <c r="DJ15" s="834"/>
      <c r="DK15" s="834"/>
      <c r="DL15" s="834"/>
      <c r="DM15" s="834"/>
      <c r="DN15" s="834"/>
      <c r="DO15" s="834"/>
      <c r="DP15" s="834"/>
      <c r="DQ15" s="834"/>
      <c r="DR15" s="834"/>
      <c r="DS15" s="834"/>
      <c r="DT15" s="834"/>
      <c r="DU15" s="834"/>
      <c r="DV15" s="834"/>
      <c r="DW15" s="834"/>
      <c r="DX15" s="834"/>
      <c r="DY15" s="834"/>
      <c r="DZ15" s="834"/>
      <c r="EA15" s="834"/>
      <c r="EB15" s="834"/>
      <c r="EC15" s="834"/>
      <c r="ED15" s="834"/>
      <c r="EE15" s="834"/>
      <c r="EF15" s="834"/>
      <c r="EG15" s="834"/>
      <c r="EH15" s="834"/>
      <c r="EI15" s="834"/>
      <c r="EJ15" s="834"/>
      <c r="EK15" s="834"/>
      <c r="EL15" s="834"/>
      <c r="EM15" s="834"/>
      <c r="EN15" s="834"/>
      <c r="EO15" s="834"/>
      <c r="EP15" s="834"/>
      <c r="EQ15" s="834"/>
      <c r="ER15" s="834"/>
      <c r="ES15" s="834"/>
      <c r="ET15" s="834"/>
      <c r="EU15" s="834"/>
      <c r="EV15" s="834"/>
      <c r="EW15" s="834"/>
      <c r="EX15" s="834"/>
      <c r="EY15" s="834"/>
      <c r="EZ15" s="834"/>
      <c r="FA15" s="834"/>
      <c r="FB15" s="834"/>
      <c r="FC15" s="834"/>
      <c r="FD15" s="834"/>
      <c r="FE15" s="834"/>
      <c r="FF15" s="834"/>
      <c r="FG15" s="834"/>
      <c r="FH15" s="834"/>
      <c r="FI15" s="834"/>
      <c r="FJ15" s="834"/>
    </row>
    <row r="16" spans="1:166" ht="19.5" customHeight="1" x14ac:dyDescent="0.15">
      <c r="A16" s="1530"/>
      <c r="B16" s="361"/>
      <c r="C16" s="451" t="s">
        <v>915</v>
      </c>
      <c r="D16" s="1524" t="s">
        <v>939</v>
      </c>
      <c r="E16" s="1524"/>
      <c r="F16" s="362"/>
      <c r="G16" s="363"/>
      <c r="H16" s="1574" t="s">
        <v>942</v>
      </c>
      <c r="I16" s="1574"/>
      <c r="J16" s="1574"/>
      <c r="K16" s="364"/>
      <c r="L16" s="364"/>
      <c r="M16" s="364"/>
      <c r="N16" s="364"/>
      <c r="O16" s="364"/>
      <c r="P16" s="364"/>
      <c r="Q16" s="1558" t="s">
        <v>21</v>
      </c>
      <c r="R16" s="1558"/>
      <c r="S16" s="1558"/>
      <c r="T16" s="364"/>
      <c r="U16" s="1559">
        <f>U14*0.04</f>
        <v>8360</v>
      </c>
      <c r="V16" s="1560"/>
      <c r="W16" s="1560"/>
      <c r="X16" s="1560"/>
      <c r="Y16" s="1560"/>
      <c r="Z16" s="1560"/>
      <c r="AA16" s="1560"/>
      <c r="AB16" s="1561"/>
      <c r="AC16" s="1562">
        <f>U16*3</f>
        <v>25080</v>
      </c>
      <c r="AD16" s="1563"/>
      <c r="AE16" s="1560"/>
      <c r="AF16" s="1560"/>
      <c r="AG16" s="1560"/>
      <c r="AH16" s="1560"/>
      <c r="AI16" s="1560"/>
      <c r="AJ16" s="1560"/>
      <c r="AK16" s="1575"/>
      <c r="AL16" s="1563">
        <f>AL14*0.04</f>
        <v>10052</v>
      </c>
      <c r="AM16" s="1563"/>
      <c r="AN16" s="1563"/>
      <c r="AO16" s="1563"/>
      <c r="AP16" s="1563"/>
      <c r="AQ16" s="1563"/>
      <c r="AR16" s="1563"/>
      <c r="AS16" s="1566"/>
      <c r="AT16" s="1581">
        <f>AL16*3</f>
        <v>30156</v>
      </c>
      <c r="AU16" s="1582"/>
      <c r="AV16" s="1582"/>
      <c r="AW16" s="1582"/>
      <c r="AX16" s="1582"/>
      <c r="AY16" s="1582"/>
      <c r="AZ16" s="1582"/>
      <c r="BA16" s="1582"/>
      <c r="BB16" s="1582"/>
      <c r="BC16" s="1559">
        <f>BC14*0.04</f>
        <v>11828</v>
      </c>
      <c r="BD16" s="1563"/>
      <c r="BE16" s="1563"/>
      <c r="BF16" s="1563"/>
      <c r="BG16" s="1563"/>
      <c r="BH16" s="1563"/>
      <c r="BI16" s="1563"/>
      <c r="BJ16" s="1566"/>
      <c r="BK16" s="1562">
        <f>BC16*3</f>
        <v>35484</v>
      </c>
      <c r="BL16" s="1563"/>
      <c r="BM16" s="1563"/>
      <c r="BN16" s="1563"/>
      <c r="BO16" s="1563"/>
      <c r="BP16" s="1563"/>
      <c r="BQ16" s="1563"/>
      <c r="BR16" s="1563"/>
      <c r="BS16" s="1567"/>
      <c r="BT16" s="1559">
        <f>BT14*0.04</f>
        <v>13560</v>
      </c>
      <c r="BU16" s="1563"/>
      <c r="BV16" s="1563"/>
      <c r="BW16" s="1563"/>
      <c r="BX16" s="1563"/>
      <c r="BY16" s="1563"/>
      <c r="BZ16" s="1563"/>
      <c r="CA16" s="1566"/>
      <c r="CB16" s="1562">
        <f>BT16*3</f>
        <v>40680</v>
      </c>
      <c r="CC16" s="1563"/>
      <c r="CD16" s="1563"/>
      <c r="CE16" s="1563"/>
      <c r="CF16" s="1563"/>
      <c r="CG16" s="1563"/>
      <c r="CH16" s="1563"/>
      <c r="CI16" s="1563"/>
      <c r="CJ16" s="1567"/>
      <c r="CK16" s="834"/>
      <c r="CL16" s="834"/>
      <c r="CM16" s="834"/>
      <c r="CN16" s="834"/>
      <c r="CO16" s="834"/>
      <c r="CP16" s="834"/>
      <c r="CQ16" s="834"/>
      <c r="CR16" s="834"/>
      <c r="CS16" s="834"/>
      <c r="CT16" s="834"/>
      <c r="CU16" s="834"/>
      <c r="CV16" s="834"/>
      <c r="CW16" s="834"/>
      <c r="CX16" s="834"/>
      <c r="CY16" s="834"/>
      <c r="CZ16" s="834"/>
      <c r="DA16" s="834"/>
      <c r="DB16" s="834"/>
      <c r="DC16" s="834"/>
      <c r="DD16" s="834"/>
      <c r="DE16" s="834"/>
      <c r="DF16" s="834"/>
      <c r="DG16" s="834"/>
      <c r="DH16" s="834"/>
      <c r="DI16" s="834"/>
      <c r="DJ16" s="834"/>
      <c r="DK16" s="834"/>
      <c r="DL16" s="834"/>
      <c r="DM16" s="834"/>
      <c r="DN16" s="834"/>
      <c r="DO16" s="834"/>
      <c r="DP16" s="834"/>
      <c r="DQ16" s="834"/>
      <c r="DR16" s="834"/>
      <c r="DS16" s="834"/>
      <c r="DT16" s="834"/>
      <c r="DU16" s="834"/>
      <c r="DV16" s="834"/>
      <c r="DW16" s="834"/>
      <c r="DX16" s="834"/>
      <c r="DY16" s="834"/>
      <c r="DZ16" s="834"/>
      <c r="EA16" s="834"/>
      <c r="EB16" s="834"/>
      <c r="EC16" s="834"/>
      <c r="ED16" s="834"/>
      <c r="EE16" s="834"/>
      <c r="EF16" s="834"/>
      <c r="EG16" s="834"/>
      <c r="EH16" s="834"/>
      <c r="EI16" s="834"/>
      <c r="EJ16" s="834"/>
      <c r="EK16" s="834"/>
      <c r="EL16" s="834"/>
      <c r="EM16" s="834"/>
      <c r="EN16" s="834"/>
      <c r="EO16" s="834"/>
      <c r="EP16" s="834"/>
      <c r="EQ16" s="834"/>
      <c r="ER16" s="834"/>
      <c r="ES16" s="834"/>
      <c r="ET16" s="834"/>
      <c r="EU16" s="834"/>
      <c r="EV16" s="834"/>
      <c r="EW16" s="834"/>
      <c r="EX16" s="834"/>
      <c r="EY16" s="834"/>
      <c r="EZ16" s="834"/>
      <c r="FA16" s="834"/>
      <c r="FB16" s="834"/>
      <c r="FC16" s="834"/>
      <c r="FD16" s="834"/>
      <c r="FE16" s="834"/>
      <c r="FF16" s="834"/>
      <c r="FG16" s="834"/>
      <c r="FH16" s="834"/>
      <c r="FI16" s="834"/>
      <c r="FJ16" s="834"/>
    </row>
    <row r="17" spans="1:167" ht="9.75" customHeight="1" x14ac:dyDescent="0.15">
      <c r="A17" s="1530"/>
      <c r="B17" s="1550"/>
      <c r="C17" s="1506" t="s">
        <v>943</v>
      </c>
      <c r="D17" s="1551" t="s">
        <v>46</v>
      </c>
      <c r="E17" s="1551"/>
      <c r="F17" s="840"/>
      <c r="G17" s="360"/>
      <c r="H17" s="1552" t="s">
        <v>47</v>
      </c>
      <c r="I17" s="1552"/>
      <c r="J17" s="1552"/>
      <c r="K17" s="1552"/>
      <c r="L17" s="1552"/>
      <c r="M17" s="1552"/>
      <c r="N17" s="1552"/>
      <c r="O17" s="365"/>
      <c r="P17" s="365"/>
      <c r="Q17" s="1554" t="s">
        <v>754</v>
      </c>
      <c r="R17" s="1554"/>
      <c r="S17" s="1554"/>
      <c r="T17" s="838"/>
      <c r="U17" s="1576">
        <f>INT((U13+U15+U20)*0.03)</f>
        <v>6364</v>
      </c>
      <c r="V17" s="1577"/>
      <c r="W17" s="1577"/>
      <c r="X17" s="1577"/>
      <c r="Y17" s="1577"/>
      <c r="Z17" s="1577"/>
      <c r="AA17" s="1577"/>
      <c r="AB17" s="1578"/>
      <c r="AC17" s="1545">
        <f>U17*9</f>
        <v>57276</v>
      </c>
      <c r="AD17" s="1546"/>
      <c r="AE17" s="1546"/>
      <c r="AF17" s="1546"/>
      <c r="AG17" s="1546"/>
      <c r="AH17" s="1546"/>
      <c r="AI17" s="1546"/>
      <c r="AJ17" s="1546"/>
      <c r="AK17" s="1586"/>
      <c r="AL17" s="1592">
        <f>INT((AL13+AL15+AL20)*0.03)</f>
        <v>7701</v>
      </c>
      <c r="AM17" s="1593"/>
      <c r="AN17" s="1593"/>
      <c r="AO17" s="1593"/>
      <c r="AP17" s="1593"/>
      <c r="AQ17" s="1593"/>
      <c r="AR17" s="1593"/>
      <c r="AS17" s="1594"/>
      <c r="AT17" s="1595">
        <f>AL17*9</f>
        <v>69309</v>
      </c>
      <c r="AU17" s="1592"/>
      <c r="AV17" s="1592"/>
      <c r="AW17" s="1592"/>
      <c r="AX17" s="1592"/>
      <c r="AY17" s="1592"/>
      <c r="AZ17" s="1592"/>
      <c r="BA17" s="1592"/>
      <c r="BB17" s="1592"/>
      <c r="BC17" s="1533">
        <f>INT((BC13+BC15+BC20)*0.03)</f>
        <v>9446</v>
      </c>
      <c r="BD17" s="1515"/>
      <c r="BE17" s="1515"/>
      <c r="BF17" s="1515"/>
      <c r="BG17" s="1515"/>
      <c r="BH17" s="1515"/>
      <c r="BI17" s="1515"/>
      <c r="BJ17" s="1516"/>
      <c r="BK17" s="1534">
        <f>BC17*9</f>
        <v>85014</v>
      </c>
      <c r="BL17" s="1535"/>
      <c r="BM17" s="1535"/>
      <c r="BN17" s="1535"/>
      <c r="BO17" s="1535"/>
      <c r="BP17" s="1535"/>
      <c r="BQ17" s="1535"/>
      <c r="BR17" s="1535"/>
      <c r="BS17" s="1556"/>
      <c r="BT17" s="1533">
        <f>INT((BT13+BT15+BT20)*0.03)</f>
        <v>11103</v>
      </c>
      <c r="BU17" s="1515"/>
      <c r="BV17" s="1515"/>
      <c r="BW17" s="1515"/>
      <c r="BX17" s="1515"/>
      <c r="BY17" s="1515"/>
      <c r="BZ17" s="1515"/>
      <c r="CA17" s="1516"/>
      <c r="CB17" s="1534">
        <f>BT17*9</f>
        <v>99927</v>
      </c>
      <c r="CC17" s="1535"/>
      <c r="CD17" s="1535"/>
      <c r="CE17" s="1535"/>
      <c r="CF17" s="1535"/>
      <c r="CG17" s="1535"/>
      <c r="CH17" s="1535"/>
      <c r="CI17" s="1535"/>
      <c r="CJ17" s="1556"/>
      <c r="CK17" s="834"/>
      <c r="CL17" s="834"/>
      <c r="CM17" s="834"/>
      <c r="CN17" s="834"/>
      <c r="CO17" s="834"/>
      <c r="CP17" s="834"/>
      <c r="CQ17" s="834"/>
      <c r="CR17" s="834"/>
      <c r="CS17" s="834"/>
      <c r="CT17" s="834"/>
      <c r="CU17" s="834"/>
      <c r="CV17" s="834"/>
      <c r="CW17" s="834"/>
      <c r="CX17" s="834"/>
      <c r="CY17" s="834"/>
      <c r="CZ17" s="834"/>
      <c r="DA17" s="834"/>
      <c r="DB17" s="834"/>
      <c r="DC17" s="834"/>
      <c r="DD17" s="834"/>
      <c r="DE17" s="834"/>
      <c r="DF17" s="834"/>
      <c r="DG17" s="834"/>
      <c r="DH17" s="834"/>
      <c r="DI17" s="834"/>
      <c r="DJ17" s="834"/>
      <c r="DK17" s="834"/>
      <c r="DL17" s="834"/>
      <c r="DM17" s="834"/>
      <c r="DN17" s="834"/>
      <c r="DO17" s="834"/>
      <c r="DP17" s="834"/>
      <c r="DQ17" s="834"/>
      <c r="DR17" s="834"/>
      <c r="DS17" s="834"/>
      <c r="DT17" s="834"/>
      <c r="DU17" s="834"/>
      <c r="DV17" s="834"/>
      <c r="DW17" s="834"/>
      <c r="DX17" s="834"/>
      <c r="DY17" s="834"/>
      <c r="DZ17" s="834"/>
      <c r="EA17" s="834"/>
      <c r="EB17" s="834"/>
      <c r="EC17" s="834"/>
      <c r="ED17" s="834"/>
      <c r="EE17" s="834"/>
      <c r="EF17" s="834"/>
      <c r="EG17" s="834"/>
      <c r="EH17" s="834"/>
      <c r="EI17" s="834"/>
      <c r="EJ17" s="834"/>
      <c r="EK17" s="834"/>
      <c r="EL17" s="834"/>
      <c r="EM17" s="834"/>
      <c r="EN17" s="834"/>
      <c r="EO17" s="834"/>
      <c r="EP17" s="834"/>
      <c r="EQ17" s="834"/>
      <c r="ER17" s="834"/>
      <c r="ES17" s="834"/>
      <c r="ET17" s="834"/>
      <c r="EU17" s="834"/>
      <c r="EV17" s="834"/>
      <c r="EW17" s="834"/>
      <c r="EX17" s="834"/>
      <c r="EY17" s="834"/>
      <c r="EZ17" s="834"/>
      <c r="FA17" s="834"/>
      <c r="FB17" s="834"/>
      <c r="FC17" s="834"/>
      <c r="FD17" s="834"/>
      <c r="FE17" s="834"/>
      <c r="FF17" s="834"/>
      <c r="FG17" s="834"/>
      <c r="FH17" s="834"/>
      <c r="FI17" s="834"/>
      <c r="FJ17" s="834"/>
    </row>
    <row r="18" spans="1:167" ht="9.75" customHeight="1" x14ac:dyDescent="0.15">
      <c r="A18" s="1530"/>
      <c r="B18" s="1543"/>
      <c r="C18" s="1506"/>
      <c r="D18" s="1539"/>
      <c r="E18" s="1539"/>
      <c r="F18" s="840"/>
      <c r="G18" s="360"/>
      <c r="H18" s="1553"/>
      <c r="I18" s="1553"/>
      <c r="J18" s="1553"/>
      <c r="K18" s="1553"/>
      <c r="L18" s="1553"/>
      <c r="M18" s="1553"/>
      <c r="N18" s="1553"/>
      <c r="O18" s="366"/>
      <c r="P18" s="366"/>
      <c r="Q18" s="1555"/>
      <c r="R18" s="1555"/>
      <c r="S18" s="1555"/>
      <c r="T18" s="838"/>
      <c r="U18" s="1579"/>
      <c r="V18" s="1569"/>
      <c r="W18" s="1569"/>
      <c r="X18" s="1569"/>
      <c r="Y18" s="1569"/>
      <c r="Z18" s="1569"/>
      <c r="AA18" s="1569"/>
      <c r="AB18" s="1580"/>
      <c r="AC18" s="1571"/>
      <c r="AD18" s="1548"/>
      <c r="AE18" s="1548"/>
      <c r="AF18" s="1548"/>
      <c r="AG18" s="1548"/>
      <c r="AH18" s="1548"/>
      <c r="AI18" s="1548"/>
      <c r="AJ18" s="1548"/>
      <c r="AK18" s="1583"/>
      <c r="AL18" s="1569"/>
      <c r="AM18" s="1569"/>
      <c r="AN18" s="1569"/>
      <c r="AO18" s="1569"/>
      <c r="AP18" s="1569"/>
      <c r="AQ18" s="1569"/>
      <c r="AR18" s="1569"/>
      <c r="AS18" s="1580"/>
      <c r="AT18" s="1568"/>
      <c r="AU18" s="1596"/>
      <c r="AV18" s="1596"/>
      <c r="AW18" s="1596"/>
      <c r="AX18" s="1596"/>
      <c r="AY18" s="1596"/>
      <c r="AZ18" s="1596"/>
      <c r="BA18" s="1596"/>
      <c r="BB18" s="1596"/>
      <c r="BC18" s="1597"/>
      <c r="BD18" s="1572"/>
      <c r="BE18" s="1572"/>
      <c r="BF18" s="1572"/>
      <c r="BG18" s="1572"/>
      <c r="BH18" s="1572"/>
      <c r="BI18" s="1572"/>
      <c r="BJ18" s="1598"/>
      <c r="BK18" s="1571"/>
      <c r="BL18" s="1548"/>
      <c r="BM18" s="1548"/>
      <c r="BN18" s="1548"/>
      <c r="BO18" s="1548"/>
      <c r="BP18" s="1548"/>
      <c r="BQ18" s="1548"/>
      <c r="BR18" s="1548"/>
      <c r="BS18" s="1583"/>
      <c r="BT18" s="1597"/>
      <c r="BU18" s="1572"/>
      <c r="BV18" s="1572"/>
      <c r="BW18" s="1572"/>
      <c r="BX18" s="1572"/>
      <c r="BY18" s="1572"/>
      <c r="BZ18" s="1572"/>
      <c r="CA18" s="1598"/>
      <c r="CB18" s="1571"/>
      <c r="CC18" s="1548"/>
      <c r="CD18" s="1548"/>
      <c r="CE18" s="1548"/>
      <c r="CF18" s="1548"/>
      <c r="CG18" s="1548"/>
      <c r="CH18" s="1548"/>
      <c r="CI18" s="1548"/>
      <c r="CJ18" s="1583"/>
      <c r="CK18" s="834"/>
      <c r="CL18" s="834"/>
      <c r="CM18" s="834"/>
      <c r="CN18" s="834"/>
      <c r="CO18" s="834"/>
      <c r="CP18" s="834"/>
      <c r="CQ18" s="834"/>
      <c r="CR18" s="834"/>
      <c r="CS18" s="834"/>
      <c r="CT18" s="834"/>
      <c r="CU18" s="834"/>
      <c r="CV18" s="834"/>
      <c r="CW18" s="834"/>
      <c r="CX18" s="834"/>
      <c r="CY18" s="834"/>
      <c r="CZ18" s="834"/>
      <c r="DA18" s="834"/>
      <c r="DB18" s="834"/>
      <c r="DC18" s="834"/>
      <c r="DD18" s="834"/>
      <c r="DE18" s="834"/>
      <c r="DF18" s="834"/>
      <c r="DG18" s="834"/>
      <c r="DH18" s="834"/>
      <c r="DI18" s="834"/>
      <c r="DJ18" s="834"/>
      <c r="DK18" s="834"/>
      <c r="DL18" s="834"/>
      <c r="DM18" s="834"/>
      <c r="DN18" s="834"/>
      <c r="DO18" s="834"/>
      <c r="DP18" s="834"/>
      <c r="DQ18" s="834"/>
      <c r="DR18" s="834"/>
      <c r="DS18" s="834"/>
      <c r="DT18" s="834"/>
      <c r="DU18" s="834"/>
      <c r="DV18" s="834"/>
      <c r="DW18" s="834"/>
      <c r="DX18" s="834"/>
      <c r="DY18" s="834"/>
      <c r="DZ18" s="834"/>
      <c r="EA18" s="834"/>
      <c r="EB18" s="834"/>
      <c r="EC18" s="834"/>
      <c r="ED18" s="834"/>
      <c r="EE18" s="834"/>
      <c r="EF18" s="834"/>
      <c r="EG18" s="834"/>
      <c r="EH18" s="834"/>
      <c r="EI18" s="834"/>
      <c r="EJ18" s="834"/>
      <c r="EK18" s="834"/>
      <c r="EL18" s="834"/>
      <c r="EM18" s="834"/>
      <c r="EN18" s="834"/>
      <c r="EO18" s="834"/>
      <c r="EP18" s="834"/>
      <c r="EQ18" s="834"/>
      <c r="ER18" s="834"/>
      <c r="ES18" s="834"/>
      <c r="ET18" s="834"/>
      <c r="EU18" s="834"/>
      <c r="EV18" s="834"/>
      <c r="EW18" s="834"/>
      <c r="EX18" s="834"/>
      <c r="EY18" s="834"/>
      <c r="EZ18" s="834"/>
      <c r="FA18" s="834"/>
      <c r="FB18" s="834"/>
      <c r="FC18" s="834"/>
      <c r="FD18" s="834"/>
      <c r="FE18" s="834"/>
      <c r="FF18" s="834"/>
      <c r="FG18" s="834"/>
      <c r="FH18" s="834"/>
      <c r="FI18" s="834"/>
      <c r="FJ18" s="834"/>
    </row>
    <row r="19" spans="1:167" ht="19.5" customHeight="1" x14ac:dyDescent="0.15">
      <c r="A19" s="1530"/>
      <c r="B19" s="826"/>
      <c r="C19" s="451" t="s">
        <v>67</v>
      </c>
      <c r="D19" s="1524" t="s">
        <v>56</v>
      </c>
      <c r="E19" s="1524"/>
      <c r="F19" s="362"/>
      <c r="G19" s="363"/>
      <c r="H19" s="1584" t="s">
        <v>827</v>
      </c>
      <c r="I19" s="1584"/>
      <c r="J19" s="1584"/>
      <c r="K19" s="1584"/>
      <c r="L19" s="1584"/>
      <c r="M19" s="1584"/>
      <c r="N19" s="1584"/>
      <c r="O19" s="367"/>
      <c r="P19" s="367"/>
      <c r="Q19" s="1585" t="s">
        <v>17</v>
      </c>
      <c r="R19" s="1558"/>
      <c r="S19" s="1558"/>
      <c r="T19" s="367"/>
      <c r="U19" s="1542">
        <f>INT((U14+U16+U20)*0.03)</f>
        <v>6520</v>
      </c>
      <c r="V19" s="1543"/>
      <c r="W19" s="1543"/>
      <c r="X19" s="1543"/>
      <c r="Y19" s="1543"/>
      <c r="Z19" s="1543"/>
      <c r="AA19" s="1543"/>
      <c r="AB19" s="1544"/>
      <c r="AC19" s="1545">
        <f>U19*3</f>
        <v>19560</v>
      </c>
      <c r="AD19" s="1546"/>
      <c r="AE19" s="1546"/>
      <c r="AF19" s="1546"/>
      <c r="AG19" s="1546"/>
      <c r="AH19" s="1546"/>
      <c r="AI19" s="1546"/>
      <c r="AJ19" s="1546"/>
      <c r="AK19" s="1586"/>
      <c r="AL19" s="1546">
        <f>INT((AL14+AL16+AL20)*0.03)</f>
        <v>8035</v>
      </c>
      <c r="AM19" s="1543"/>
      <c r="AN19" s="1543"/>
      <c r="AO19" s="1543"/>
      <c r="AP19" s="1543"/>
      <c r="AQ19" s="1543"/>
      <c r="AR19" s="1543"/>
      <c r="AS19" s="1544"/>
      <c r="AT19" s="1587">
        <f>AL19*3</f>
        <v>24105</v>
      </c>
      <c r="AU19" s="1588"/>
      <c r="AV19" s="1588"/>
      <c r="AW19" s="1588"/>
      <c r="AX19" s="1588"/>
      <c r="AY19" s="1588"/>
      <c r="AZ19" s="1588"/>
      <c r="BA19" s="1588"/>
      <c r="BB19" s="1588"/>
      <c r="BC19" s="1542">
        <f>INT((BC14+BC16+BC20)*0.03)</f>
        <v>9720</v>
      </c>
      <c r="BD19" s="1543"/>
      <c r="BE19" s="1543"/>
      <c r="BF19" s="1543"/>
      <c r="BG19" s="1543"/>
      <c r="BH19" s="1543"/>
      <c r="BI19" s="1543"/>
      <c r="BJ19" s="1544"/>
      <c r="BK19" s="1589">
        <f>BC19*3</f>
        <v>29160</v>
      </c>
      <c r="BL19" s="1590"/>
      <c r="BM19" s="1590"/>
      <c r="BN19" s="1590"/>
      <c r="BO19" s="1590"/>
      <c r="BP19" s="1590"/>
      <c r="BQ19" s="1590"/>
      <c r="BR19" s="1590"/>
      <c r="BS19" s="1591"/>
      <c r="BT19" s="1542">
        <f>INT((BT14+BT16+BT20)*0.03)</f>
        <v>11371</v>
      </c>
      <c r="BU19" s="1543"/>
      <c r="BV19" s="1543"/>
      <c r="BW19" s="1543"/>
      <c r="BX19" s="1543"/>
      <c r="BY19" s="1543"/>
      <c r="BZ19" s="1543"/>
      <c r="CA19" s="1544"/>
      <c r="CB19" s="1589">
        <f>BT19*3</f>
        <v>34113</v>
      </c>
      <c r="CC19" s="1590"/>
      <c r="CD19" s="1590"/>
      <c r="CE19" s="1590"/>
      <c r="CF19" s="1590"/>
      <c r="CG19" s="1590"/>
      <c r="CH19" s="1590"/>
      <c r="CI19" s="1590"/>
      <c r="CJ19" s="1591"/>
      <c r="CK19" s="834"/>
      <c r="CL19" s="834"/>
      <c r="CM19" s="834"/>
      <c r="CN19" s="834"/>
      <c r="CO19" s="834"/>
      <c r="CP19" s="834"/>
      <c r="CQ19" s="834"/>
      <c r="CR19" s="834"/>
      <c r="CS19" s="834"/>
      <c r="CT19" s="834"/>
      <c r="CU19" s="834"/>
      <c r="CV19" s="834"/>
      <c r="CW19" s="834"/>
      <c r="CX19" s="834"/>
      <c r="CY19" s="834"/>
      <c r="CZ19" s="834"/>
      <c r="DA19" s="834"/>
      <c r="DB19" s="834"/>
      <c r="DC19" s="834"/>
      <c r="DD19" s="834"/>
      <c r="DE19" s="834"/>
      <c r="DF19" s="834"/>
      <c r="DG19" s="834"/>
      <c r="DH19" s="834"/>
      <c r="DI19" s="834"/>
      <c r="DJ19" s="834"/>
      <c r="DK19" s="834"/>
      <c r="DL19" s="834"/>
      <c r="DM19" s="834"/>
      <c r="DN19" s="834"/>
      <c r="DO19" s="834"/>
      <c r="DP19" s="834"/>
      <c r="DQ19" s="834"/>
      <c r="DR19" s="834"/>
      <c r="DS19" s="834"/>
      <c r="DT19" s="834"/>
      <c r="DU19" s="834"/>
      <c r="DV19" s="834"/>
      <c r="DW19" s="834"/>
      <c r="DX19" s="834"/>
      <c r="DY19" s="834"/>
      <c r="DZ19" s="834"/>
      <c r="EA19" s="834"/>
      <c r="EB19" s="834"/>
      <c r="EC19" s="834"/>
      <c r="ED19" s="834"/>
      <c r="EE19" s="834"/>
      <c r="EF19" s="834"/>
      <c r="EG19" s="834"/>
      <c r="EH19" s="834"/>
      <c r="EI19" s="834"/>
      <c r="EJ19" s="834"/>
      <c r="EK19" s="834"/>
      <c r="EL19" s="834"/>
      <c r="EM19" s="834"/>
      <c r="EN19" s="834"/>
      <c r="EO19" s="834"/>
      <c r="EP19" s="834"/>
      <c r="EQ19" s="834"/>
      <c r="ER19" s="834"/>
      <c r="ES19" s="834"/>
      <c r="ET19" s="834"/>
      <c r="EU19" s="834"/>
      <c r="EV19" s="834"/>
      <c r="EW19" s="834"/>
      <c r="EX19" s="834"/>
      <c r="EY19" s="834"/>
      <c r="EZ19" s="834"/>
      <c r="FA19" s="834"/>
      <c r="FB19" s="834"/>
      <c r="FC19" s="834"/>
      <c r="FD19" s="834"/>
      <c r="FE19" s="834"/>
      <c r="FF19" s="834"/>
      <c r="FG19" s="834"/>
      <c r="FH19" s="834"/>
      <c r="FI19" s="834"/>
      <c r="FJ19" s="834"/>
    </row>
    <row r="20" spans="1:167" ht="11.25" customHeight="1" x14ac:dyDescent="0.15">
      <c r="A20" s="1530"/>
      <c r="B20" s="1604"/>
      <c r="C20" s="1501" t="s">
        <v>68</v>
      </c>
      <c r="D20" s="1551" t="s">
        <v>48</v>
      </c>
      <c r="E20" s="1551"/>
      <c r="F20" s="828"/>
      <c r="G20" s="368"/>
      <c r="H20" s="1552" t="s">
        <v>985</v>
      </c>
      <c r="I20" s="1552"/>
      <c r="J20" s="1552"/>
      <c r="K20" s="1552"/>
      <c r="L20" s="841" t="s">
        <v>186</v>
      </c>
      <c r="M20" s="841"/>
      <c r="N20" s="841"/>
      <c r="O20" s="841"/>
      <c r="P20" s="841"/>
      <c r="Q20" s="369"/>
      <c r="R20" s="369"/>
      <c r="S20" s="369"/>
      <c r="T20" s="838"/>
      <c r="U20" s="1533">
        <v>0</v>
      </c>
      <c r="V20" s="1515"/>
      <c r="W20" s="1515"/>
      <c r="X20" s="1515"/>
      <c r="Y20" s="1515"/>
      <c r="Z20" s="1515"/>
      <c r="AA20" s="1515"/>
      <c r="AB20" s="1516"/>
      <c r="AC20" s="1534">
        <v>0</v>
      </c>
      <c r="AD20" s="1535"/>
      <c r="AE20" s="1535"/>
      <c r="AF20" s="1535"/>
      <c r="AG20" s="1535"/>
      <c r="AH20" s="1535"/>
      <c r="AI20" s="1535"/>
      <c r="AJ20" s="1535"/>
      <c r="AK20" s="1556"/>
      <c r="AL20" s="1535">
        <v>6500</v>
      </c>
      <c r="AM20" s="1515"/>
      <c r="AN20" s="1515"/>
      <c r="AO20" s="1515"/>
      <c r="AP20" s="1515"/>
      <c r="AQ20" s="1515"/>
      <c r="AR20" s="1515"/>
      <c r="AS20" s="1516"/>
      <c r="AT20" s="1534">
        <f>AL20*12</f>
        <v>78000</v>
      </c>
      <c r="AU20" s="1535"/>
      <c r="AV20" s="1535"/>
      <c r="AW20" s="1535"/>
      <c r="AX20" s="1535"/>
      <c r="AY20" s="1535"/>
      <c r="AZ20" s="1535"/>
      <c r="BA20" s="1535"/>
      <c r="BB20" s="1535"/>
      <c r="BC20" s="1533">
        <v>16500</v>
      </c>
      <c r="BD20" s="1515"/>
      <c r="BE20" s="1515"/>
      <c r="BF20" s="1515"/>
      <c r="BG20" s="1515"/>
      <c r="BH20" s="1515"/>
      <c r="BI20" s="1515"/>
      <c r="BJ20" s="1516"/>
      <c r="BK20" s="1534">
        <f>BC20*12</f>
        <v>198000</v>
      </c>
      <c r="BL20" s="1535"/>
      <c r="BM20" s="1535"/>
      <c r="BN20" s="1535"/>
      <c r="BO20" s="1535"/>
      <c r="BP20" s="1535"/>
      <c r="BQ20" s="1535"/>
      <c r="BR20" s="1535"/>
      <c r="BS20" s="1556"/>
      <c r="BT20" s="1533">
        <v>26500</v>
      </c>
      <c r="BU20" s="1515"/>
      <c r="BV20" s="1515"/>
      <c r="BW20" s="1515"/>
      <c r="BX20" s="1515"/>
      <c r="BY20" s="1515"/>
      <c r="BZ20" s="1515"/>
      <c r="CA20" s="1516"/>
      <c r="CB20" s="1534">
        <f>BT20*12</f>
        <v>318000</v>
      </c>
      <c r="CC20" s="1535"/>
      <c r="CD20" s="1535"/>
      <c r="CE20" s="1535"/>
      <c r="CF20" s="1535"/>
      <c r="CG20" s="1535"/>
      <c r="CH20" s="1535"/>
      <c r="CI20" s="1535"/>
      <c r="CJ20" s="1556"/>
      <c r="CK20" s="834"/>
      <c r="CL20" s="834"/>
      <c r="CM20" s="834"/>
      <c r="CN20" s="834"/>
      <c r="CO20" s="834"/>
      <c r="CP20" s="834"/>
      <c r="CQ20" s="834"/>
      <c r="CR20" s="834"/>
      <c r="CS20" s="834"/>
      <c r="CT20" s="834"/>
      <c r="CU20" s="834"/>
      <c r="CV20" s="834"/>
      <c r="CW20" s="834"/>
      <c r="CX20" s="834"/>
      <c r="CY20" s="834"/>
      <c r="CZ20" s="834"/>
      <c r="DA20" s="834"/>
      <c r="DB20" s="834"/>
      <c r="DC20" s="834"/>
      <c r="DD20" s="834"/>
      <c r="DE20" s="834"/>
      <c r="DF20" s="834"/>
      <c r="DG20" s="834"/>
      <c r="DH20" s="834"/>
      <c r="DI20" s="834"/>
      <c r="DJ20" s="834"/>
      <c r="DK20" s="834"/>
      <c r="DL20" s="834"/>
      <c r="DM20" s="834"/>
      <c r="DN20" s="834"/>
      <c r="DO20" s="834"/>
      <c r="DP20" s="834"/>
      <c r="DQ20" s="834"/>
      <c r="DR20" s="834"/>
      <c r="DS20" s="834"/>
      <c r="DT20" s="834"/>
      <c r="DU20" s="834"/>
      <c r="DV20" s="834"/>
      <c r="DW20" s="834"/>
      <c r="DX20" s="834"/>
      <c r="DY20" s="834"/>
      <c r="DZ20" s="834"/>
      <c r="EA20" s="834"/>
      <c r="EB20" s="834"/>
      <c r="EC20" s="834"/>
      <c r="ED20" s="834"/>
      <c r="EE20" s="834"/>
      <c r="EF20" s="834"/>
      <c r="EG20" s="834"/>
      <c r="EH20" s="834"/>
      <c r="EI20" s="834"/>
      <c r="EJ20" s="834"/>
      <c r="EK20" s="834"/>
      <c r="EL20" s="834"/>
      <c r="EM20" s="834"/>
      <c r="EN20" s="834"/>
      <c r="EO20" s="834"/>
      <c r="EP20" s="834"/>
      <c r="EQ20" s="834"/>
      <c r="ER20" s="834"/>
      <c r="ES20" s="834"/>
      <c r="ET20" s="834"/>
      <c r="EU20" s="834"/>
      <c r="EV20" s="834"/>
      <c r="EW20" s="834"/>
      <c r="EX20" s="834"/>
      <c r="EY20" s="834"/>
      <c r="EZ20" s="834"/>
      <c r="FA20" s="834"/>
      <c r="FB20" s="834"/>
      <c r="FC20" s="834"/>
      <c r="FD20" s="834"/>
      <c r="FE20" s="834"/>
      <c r="FF20" s="834"/>
      <c r="FG20" s="834"/>
      <c r="FH20" s="834"/>
      <c r="FI20" s="834"/>
      <c r="FJ20" s="834"/>
    </row>
    <row r="21" spans="1:167" ht="11.25" customHeight="1" x14ac:dyDescent="0.15">
      <c r="A21" s="1530"/>
      <c r="B21" s="1605"/>
      <c r="C21" s="1606"/>
      <c r="D21" s="1607"/>
      <c r="E21" s="1607"/>
      <c r="F21" s="823"/>
      <c r="G21" s="370"/>
      <c r="H21" s="1574" t="s">
        <v>984</v>
      </c>
      <c r="I21" s="1574"/>
      <c r="J21" s="1574"/>
      <c r="K21" s="1574"/>
      <c r="L21" s="876" t="s">
        <v>186</v>
      </c>
      <c r="M21" s="876"/>
      <c r="N21" s="876"/>
      <c r="O21" s="876"/>
      <c r="P21" s="876"/>
      <c r="Q21" s="876"/>
      <c r="R21" s="876"/>
      <c r="S21" s="876"/>
      <c r="T21" s="371"/>
      <c r="U21" s="1517"/>
      <c r="V21" s="1518"/>
      <c r="W21" s="1518"/>
      <c r="X21" s="1518"/>
      <c r="Y21" s="1518"/>
      <c r="Z21" s="1518"/>
      <c r="AA21" s="1518"/>
      <c r="AB21" s="1519"/>
      <c r="AC21" s="1589"/>
      <c r="AD21" s="1590"/>
      <c r="AE21" s="1590"/>
      <c r="AF21" s="1590"/>
      <c r="AG21" s="1590"/>
      <c r="AH21" s="1590"/>
      <c r="AI21" s="1590"/>
      <c r="AJ21" s="1590"/>
      <c r="AK21" s="1591"/>
      <c r="AL21" s="1572"/>
      <c r="AM21" s="1572"/>
      <c r="AN21" s="1572"/>
      <c r="AO21" s="1572"/>
      <c r="AP21" s="1572"/>
      <c r="AQ21" s="1572"/>
      <c r="AR21" s="1572"/>
      <c r="AS21" s="1598"/>
      <c r="AT21" s="1571"/>
      <c r="AU21" s="1548"/>
      <c r="AV21" s="1548"/>
      <c r="AW21" s="1548"/>
      <c r="AX21" s="1548"/>
      <c r="AY21" s="1548"/>
      <c r="AZ21" s="1548"/>
      <c r="BA21" s="1548"/>
      <c r="BB21" s="1548"/>
      <c r="BC21" s="1597"/>
      <c r="BD21" s="1572"/>
      <c r="BE21" s="1572"/>
      <c r="BF21" s="1572"/>
      <c r="BG21" s="1572"/>
      <c r="BH21" s="1572"/>
      <c r="BI21" s="1572"/>
      <c r="BJ21" s="1598"/>
      <c r="BK21" s="1571"/>
      <c r="BL21" s="1548"/>
      <c r="BM21" s="1548"/>
      <c r="BN21" s="1548"/>
      <c r="BO21" s="1548"/>
      <c r="BP21" s="1548"/>
      <c r="BQ21" s="1548"/>
      <c r="BR21" s="1548"/>
      <c r="BS21" s="1583"/>
      <c r="BT21" s="1597"/>
      <c r="BU21" s="1572"/>
      <c r="BV21" s="1572"/>
      <c r="BW21" s="1572"/>
      <c r="BX21" s="1572"/>
      <c r="BY21" s="1572"/>
      <c r="BZ21" s="1572"/>
      <c r="CA21" s="1598"/>
      <c r="CB21" s="1571"/>
      <c r="CC21" s="1548"/>
      <c r="CD21" s="1548"/>
      <c r="CE21" s="1548"/>
      <c r="CF21" s="1548"/>
      <c r="CG21" s="1548"/>
      <c r="CH21" s="1548"/>
      <c r="CI21" s="1548"/>
      <c r="CJ21" s="1583"/>
      <c r="CK21" s="834"/>
      <c r="CL21" s="834"/>
      <c r="CM21" s="834"/>
      <c r="CN21" s="834"/>
      <c r="CO21" s="834"/>
      <c r="CP21" s="834"/>
      <c r="CQ21" s="834"/>
      <c r="CR21" s="834"/>
      <c r="CS21" s="834"/>
      <c r="CT21" s="834"/>
      <c r="CU21" s="834"/>
      <c r="CV21" s="834"/>
      <c r="CW21" s="834"/>
      <c r="CX21" s="834"/>
      <c r="CY21" s="834"/>
      <c r="CZ21" s="834"/>
      <c r="DA21" s="834"/>
      <c r="DB21" s="834"/>
      <c r="DC21" s="834"/>
      <c r="DD21" s="834"/>
      <c r="DE21" s="834"/>
      <c r="DF21" s="834"/>
      <c r="DG21" s="834"/>
      <c r="DH21" s="834"/>
      <c r="DI21" s="834"/>
      <c r="DJ21" s="834"/>
      <c r="DK21" s="834"/>
      <c r="DL21" s="834"/>
      <c r="DM21" s="834"/>
      <c r="DN21" s="834"/>
      <c r="DO21" s="834"/>
      <c r="DP21" s="834"/>
      <c r="DQ21" s="834"/>
      <c r="DR21" s="834"/>
      <c r="DS21" s="834"/>
      <c r="DT21" s="834"/>
      <c r="DU21" s="834"/>
      <c r="DV21" s="834"/>
      <c r="DW21" s="834"/>
      <c r="DX21" s="834"/>
      <c r="DY21" s="834"/>
      <c r="DZ21" s="834"/>
      <c r="EA21" s="834"/>
      <c r="EB21" s="834"/>
      <c r="EC21" s="834"/>
      <c r="ED21" s="834"/>
      <c r="EE21" s="834"/>
      <c r="EF21" s="834"/>
      <c r="EG21" s="834"/>
      <c r="EH21" s="834"/>
      <c r="EI21" s="834"/>
      <c r="EJ21" s="834"/>
      <c r="EK21" s="834"/>
      <c r="EL21" s="834"/>
      <c r="EM21" s="834"/>
      <c r="EN21" s="834"/>
      <c r="EO21" s="834"/>
      <c r="EP21" s="834"/>
      <c r="EQ21" s="834"/>
      <c r="ER21" s="834"/>
      <c r="ES21" s="834"/>
      <c r="ET21" s="834"/>
      <c r="EU21" s="834"/>
      <c r="EV21" s="834"/>
      <c r="EW21" s="834"/>
      <c r="EX21" s="834"/>
      <c r="EY21" s="834"/>
      <c r="EZ21" s="834"/>
      <c r="FA21" s="834"/>
      <c r="FB21" s="834"/>
      <c r="FC21" s="834"/>
      <c r="FD21" s="834"/>
      <c r="FE21" s="834"/>
      <c r="FF21" s="834"/>
      <c r="FG21" s="834"/>
      <c r="FH21" s="834"/>
      <c r="FI21" s="834"/>
      <c r="FJ21" s="834"/>
    </row>
    <row r="22" spans="1:167" ht="12" customHeight="1" x14ac:dyDescent="0.15">
      <c r="A22" s="1530"/>
      <c r="B22" s="1599"/>
      <c r="C22" s="1501" t="s">
        <v>944</v>
      </c>
      <c r="D22" s="1551" t="s">
        <v>49</v>
      </c>
      <c r="E22" s="1601"/>
      <c r="F22" s="828"/>
      <c r="G22" s="368"/>
      <c r="H22" s="1603" t="s">
        <v>50</v>
      </c>
      <c r="I22" s="1603"/>
      <c r="J22" s="1603"/>
      <c r="K22" s="1603"/>
      <c r="L22" s="1603"/>
      <c r="M22" s="1603" t="s">
        <v>51</v>
      </c>
      <c r="N22" s="1603"/>
      <c r="O22" s="1603"/>
      <c r="P22" s="1603"/>
      <c r="Q22" s="841"/>
      <c r="R22" s="841"/>
      <c r="S22" s="841"/>
      <c r="T22" s="841"/>
      <c r="U22" s="1542">
        <v>27000</v>
      </c>
      <c r="V22" s="1543"/>
      <c r="W22" s="1543"/>
      <c r="X22" s="1543"/>
      <c r="Y22" s="1543"/>
      <c r="Z22" s="1543"/>
      <c r="AA22" s="1543"/>
      <c r="AB22" s="1544"/>
      <c r="AC22" s="1545">
        <f>U22*12</f>
        <v>324000</v>
      </c>
      <c r="AD22" s="1546"/>
      <c r="AE22" s="1543"/>
      <c r="AF22" s="1543"/>
      <c r="AG22" s="1543"/>
      <c r="AH22" s="1543"/>
      <c r="AI22" s="1543"/>
      <c r="AJ22" s="1543"/>
      <c r="AK22" s="1547"/>
      <c r="AL22" s="1535">
        <v>27000</v>
      </c>
      <c r="AM22" s="1515"/>
      <c r="AN22" s="1515"/>
      <c r="AO22" s="1515"/>
      <c r="AP22" s="1515"/>
      <c r="AQ22" s="1515"/>
      <c r="AR22" s="1515"/>
      <c r="AS22" s="1516"/>
      <c r="AT22" s="1534">
        <f>AL22*12</f>
        <v>324000</v>
      </c>
      <c r="AU22" s="1535"/>
      <c r="AV22" s="1535"/>
      <c r="AW22" s="1535"/>
      <c r="AX22" s="1535"/>
      <c r="AY22" s="1535"/>
      <c r="AZ22" s="1535"/>
      <c r="BA22" s="1535"/>
      <c r="BB22" s="1535"/>
      <c r="BC22" s="1533">
        <v>27000</v>
      </c>
      <c r="BD22" s="1515"/>
      <c r="BE22" s="1515"/>
      <c r="BF22" s="1515"/>
      <c r="BG22" s="1515"/>
      <c r="BH22" s="1515"/>
      <c r="BI22" s="1515"/>
      <c r="BJ22" s="1516"/>
      <c r="BK22" s="1534">
        <v>324000</v>
      </c>
      <c r="BL22" s="1535"/>
      <c r="BM22" s="1535"/>
      <c r="BN22" s="1535"/>
      <c r="BO22" s="1535"/>
      <c r="BP22" s="1535"/>
      <c r="BQ22" s="1535"/>
      <c r="BR22" s="1535"/>
      <c r="BS22" s="1556"/>
      <c r="BT22" s="1533">
        <v>27000</v>
      </c>
      <c r="BU22" s="1515"/>
      <c r="BV22" s="1515"/>
      <c r="BW22" s="1515"/>
      <c r="BX22" s="1515"/>
      <c r="BY22" s="1515"/>
      <c r="BZ22" s="1515"/>
      <c r="CA22" s="1516"/>
      <c r="CB22" s="1534">
        <v>324000</v>
      </c>
      <c r="CC22" s="1535"/>
      <c r="CD22" s="1535"/>
      <c r="CE22" s="1535"/>
      <c r="CF22" s="1535"/>
      <c r="CG22" s="1535"/>
      <c r="CH22" s="1535"/>
      <c r="CI22" s="1535"/>
      <c r="CJ22" s="1556"/>
      <c r="CK22" s="834"/>
      <c r="CL22" s="834"/>
      <c r="CM22" s="834"/>
      <c r="CN22" s="834"/>
      <c r="CO22" s="834"/>
      <c r="CP22" s="834"/>
      <c r="CQ22" s="834"/>
      <c r="CR22" s="834"/>
      <c r="CS22" s="834"/>
      <c r="CT22" s="834"/>
      <c r="CU22" s="834"/>
      <c r="CV22" s="834"/>
      <c r="CW22" s="834"/>
      <c r="CX22" s="834"/>
      <c r="CY22" s="834"/>
      <c r="CZ22" s="834"/>
      <c r="DA22" s="834"/>
      <c r="DB22" s="834"/>
      <c r="DC22" s="834"/>
      <c r="DD22" s="834"/>
      <c r="DE22" s="834"/>
      <c r="DF22" s="834"/>
      <c r="DG22" s="834"/>
      <c r="DH22" s="834"/>
      <c r="DI22" s="834"/>
      <c r="DJ22" s="834"/>
      <c r="DK22" s="834"/>
      <c r="DL22" s="834"/>
      <c r="DM22" s="834"/>
      <c r="DN22" s="834"/>
      <c r="DO22" s="834"/>
      <c r="DP22" s="834"/>
      <c r="DQ22" s="834"/>
      <c r="DR22" s="834"/>
      <c r="DS22" s="834"/>
      <c r="DT22" s="834"/>
      <c r="DU22" s="834"/>
      <c r="DV22" s="834"/>
      <c r="DW22" s="834"/>
      <c r="DX22" s="834"/>
      <c r="DY22" s="834"/>
      <c r="DZ22" s="834"/>
      <c r="EA22" s="834"/>
      <c r="EB22" s="834"/>
      <c r="EC22" s="834"/>
      <c r="ED22" s="834"/>
      <c r="EE22" s="834"/>
      <c r="EF22" s="834"/>
      <c r="EG22" s="834"/>
      <c r="EH22" s="834"/>
      <c r="EI22" s="834"/>
      <c r="EJ22" s="834"/>
      <c r="EK22" s="834"/>
      <c r="EL22" s="834"/>
      <c r="EM22" s="834"/>
      <c r="EN22" s="834"/>
      <c r="EO22" s="834"/>
      <c r="EP22" s="834"/>
      <c r="EQ22" s="834"/>
      <c r="ER22" s="834"/>
      <c r="ES22" s="834"/>
      <c r="ET22" s="834"/>
      <c r="EU22" s="834"/>
      <c r="EV22" s="834"/>
      <c r="EW22" s="834"/>
      <c r="EX22" s="834"/>
      <c r="EY22" s="834"/>
      <c r="EZ22" s="834"/>
      <c r="FA22" s="834"/>
      <c r="FB22" s="834"/>
      <c r="FC22" s="834"/>
      <c r="FD22" s="834"/>
      <c r="FE22" s="834"/>
      <c r="FF22" s="834"/>
      <c r="FG22" s="834"/>
      <c r="FH22" s="834"/>
      <c r="FI22" s="834"/>
      <c r="FJ22" s="834"/>
    </row>
    <row r="23" spans="1:167" ht="12" customHeight="1" x14ac:dyDescent="0.15">
      <c r="A23" s="1530"/>
      <c r="B23" s="1518"/>
      <c r="C23" s="1600"/>
      <c r="D23" s="1602"/>
      <c r="E23" s="1602"/>
      <c r="F23" s="829"/>
      <c r="G23" s="359"/>
      <c r="H23" s="1608" t="s">
        <v>945</v>
      </c>
      <c r="I23" s="1608"/>
      <c r="J23" s="1608"/>
      <c r="K23" s="1608"/>
      <c r="L23" s="1608"/>
      <c r="M23" s="372" t="s">
        <v>52</v>
      </c>
      <c r="N23" s="725"/>
      <c r="O23" s="725"/>
      <c r="P23" s="725"/>
      <c r="Q23" s="821"/>
      <c r="R23" s="821"/>
      <c r="S23" s="821"/>
      <c r="T23" s="821"/>
      <c r="U23" s="1597"/>
      <c r="V23" s="1572"/>
      <c r="W23" s="1572"/>
      <c r="X23" s="1572"/>
      <c r="Y23" s="1572"/>
      <c r="Z23" s="1572"/>
      <c r="AA23" s="1572"/>
      <c r="AB23" s="1598"/>
      <c r="AC23" s="1614"/>
      <c r="AD23" s="1543"/>
      <c r="AE23" s="1543"/>
      <c r="AF23" s="1543"/>
      <c r="AG23" s="1543"/>
      <c r="AH23" s="1543"/>
      <c r="AI23" s="1543"/>
      <c r="AJ23" s="1543"/>
      <c r="AK23" s="1547"/>
      <c r="AL23" s="1518"/>
      <c r="AM23" s="1518"/>
      <c r="AN23" s="1518"/>
      <c r="AO23" s="1518"/>
      <c r="AP23" s="1518"/>
      <c r="AQ23" s="1518"/>
      <c r="AR23" s="1518"/>
      <c r="AS23" s="1519"/>
      <c r="AT23" s="1589"/>
      <c r="AU23" s="1590"/>
      <c r="AV23" s="1590"/>
      <c r="AW23" s="1590"/>
      <c r="AX23" s="1590"/>
      <c r="AY23" s="1590"/>
      <c r="AZ23" s="1590"/>
      <c r="BA23" s="1590"/>
      <c r="BB23" s="1590"/>
      <c r="BC23" s="1517"/>
      <c r="BD23" s="1518"/>
      <c r="BE23" s="1518"/>
      <c r="BF23" s="1518"/>
      <c r="BG23" s="1518"/>
      <c r="BH23" s="1518"/>
      <c r="BI23" s="1518"/>
      <c r="BJ23" s="1519"/>
      <c r="BK23" s="1589"/>
      <c r="BL23" s="1590"/>
      <c r="BM23" s="1590"/>
      <c r="BN23" s="1590"/>
      <c r="BO23" s="1590"/>
      <c r="BP23" s="1590"/>
      <c r="BQ23" s="1590"/>
      <c r="BR23" s="1590"/>
      <c r="BS23" s="1591"/>
      <c r="BT23" s="1517"/>
      <c r="BU23" s="1518"/>
      <c r="BV23" s="1518"/>
      <c r="BW23" s="1518"/>
      <c r="BX23" s="1518"/>
      <c r="BY23" s="1518"/>
      <c r="BZ23" s="1518"/>
      <c r="CA23" s="1519"/>
      <c r="CB23" s="1589"/>
      <c r="CC23" s="1590"/>
      <c r="CD23" s="1590"/>
      <c r="CE23" s="1590"/>
      <c r="CF23" s="1590"/>
      <c r="CG23" s="1590"/>
      <c r="CH23" s="1590"/>
      <c r="CI23" s="1590"/>
      <c r="CJ23" s="1591"/>
      <c r="CK23" s="834"/>
      <c r="CL23" s="834"/>
      <c r="CM23" s="834"/>
      <c r="CN23" s="834"/>
      <c r="CO23" s="834"/>
      <c r="CP23" s="834"/>
      <c r="CQ23" s="834"/>
      <c r="CR23" s="834"/>
      <c r="CS23" s="834"/>
      <c r="CT23" s="834"/>
      <c r="CU23" s="834"/>
      <c r="CV23" s="834"/>
      <c r="CW23" s="834"/>
      <c r="CX23" s="834"/>
      <c r="CY23" s="834"/>
      <c r="CZ23" s="834"/>
      <c r="DA23" s="834"/>
      <c r="DB23" s="834"/>
      <c r="DC23" s="834"/>
      <c r="DD23" s="834"/>
      <c r="DE23" s="834"/>
      <c r="DF23" s="834"/>
      <c r="DG23" s="834"/>
      <c r="DH23" s="834"/>
      <c r="DI23" s="834"/>
      <c r="DJ23" s="834"/>
      <c r="DK23" s="834"/>
      <c r="DL23" s="834"/>
      <c r="DM23" s="834"/>
      <c r="DN23" s="834"/>
      <c r="DO23" s="834"/>
      <c r="DP23" s="834"/>
      <c r="DQ23" s="834"/>
      <c r="DR23" s="834"/>
      <c r="DS23" s="834"/>
      <c r="DT23" s="834"/>
      <c r="DU23" s="834"/>
      <c r="DV23" s="834"/>
      <c r="DW23" s="834"/>
      <c r="DX23" s="834"/>
      <c r="DY23" s="834"/>
      <c r="DZ23" s="834"/>
      <c r="EA23" s="834"/>
      <c r="EB23" s="834"/>
      <c r="EC23" s="834"/>
      <c r="ED23" s="834"/>
      <c r="EE23" s="834"/>
      <c r="EF23" s="834"/>
      <c r="EG23" s="834"/>
      <c r="EH23" s="834"/>
      <c r="EI23" s="834"/>
      <c r="EJ23" s="834"/>
      <c r="EK23" s="834"/>
      <c r="EL23" s="834"/>
      <c r="EM23" s="834"/>
      <c r="EN23" s="834"/>
      <c r="EO23" s="834"/>
      <c r="EP23" s="834"/>
      <c r="EQ23" s="834"/>
      <c r="ER23" s="834"/>
      <c r="ES23" s="834"/>
      <c r="ET23" s="834"/>
      <c r="EU23" s="834"/>
      <c r="EV23" s="834"/>
      <c r="EW23" s="834"/>
      <c r="EX23" s="834"/>
      <c r="EY23" s="834"/>
      <c r="EZ23" s="834"/>
      <c r="FA23" s="834"/>
      <c r="FB23" s="834"/>
      <c r="FC23" s="834"/>
      <c r="FD23" s="834"/>
      <c r="FE23" s="834"/>
      <c r="FF23" s="834"/>
      <c r="FG23" s="834"/>
      <c r="FH23" s="834"/>
      <c r="FI23" s="834"/>
      <c r="FJ23" s="834"/>
    </row>
    <row r="24" spans="1:167" ht="12.75" customHeight="1" x14ac:dyDescent="0.15">
      <c r="A24" s="1530"/>
      <c r="B24" s="1550"/>
      <c r="C24" s="1506" t="s">
        <v>69</v>
      </c>
      <c r="D24" s="1551" t="s">
        <v>53</v>
      </c>
      <c r="E24" s="1601"/>
      <c r="F24" s="840"/>
      <c r="G24" s="355"/>
      <c r="H24" s="373" t="s">
        <v>54</v>
      </c>
      <c r="I24" s="374"/>
      <c r="J24" s="357"/>
      <c r="K24" s="357"/>
      <c r="L24" s="375"/>
      <c r="M24" s="375"/>
      <c r="N24" s="375"/>
      <c r="O24" s="375"/>
      <c r="P24" s="375"/>
      <c r="Q24" s="1554" t="s">
        <v>754</v>
      </c>
      <c r="R24" s="1554"/>
      <c r="S24" s="1554"/>
      <c r="T24" s="357"/>
      <c r="U24" s="1609">
        <v>2500</v>
      </c>
      <c r="V24" s="1610"/>
      <c r="W24" s="1610"/>
      <c r="X24" s="1610"/>
      <c r="Y24" s="1610"/>
      <c r="Z24" s="1610"/>
      <c r="AA24" s="1610"/>
      <c r="AB24" s="1611"/>
      <c r="AC24" s="1612">
        <f>U24*9</f>
        <v>22500</v>
      </c>
      <c r="AD24" s="1610"/>
      <c r="AE24" s="1610"/>
      <c r="AF24" s="1610"/>
      <c r="AG24" s="1610"/>
      <c r="AH24" s="1610"/>
      <c r="AI24" s="1610"/>
      <c r="AJ24" s="1610"/>
      <c r="AK24" s="1613"/>
      <c r="AL24" s="1610">
        <v>3000</v>
      </c>
      <c r="AM24" s="1610"/>
      <c r="AN24" s="1610"/>
      <c r="AO24" s="1610"/>
      <c r="AP24" s="1610"/>
      <c r="AQ24" s="1610"/>
      <c r="AR24" s="1610"/>
      <c r="AS24" s="1611"/>
      <c r="AT24" s="1612">
        <f>AL24*9</f>
        <v>27000</v>
      </c>
      <c r="AU24" s="1610"/>
      <c r="AV24" s="1610"/>
      <c r="AW24" s="1610"/>
      <c r="AX24" s="1610"/>
      <c r="AY24" s="1610"/>
      <c r="AZ24" s="1610"/>
      <c r="BA24" s="1610"/>
      <c r="BB24" s="1610"/>
      <c r="BC24" s="1609">
        <v>3800</v>
      </c>
      <c r="BD24" s="1610"/>
      <c r="BE24" s="1610"/>
      <c r="BF24" s="1610"/>
      <c r="BG24" s="1610"/>
      <c r="BH24" s="1610"/>
      <c r="BI24" s="1610"/>
      <c r="BJ24" s="1611"/>
      <c r="BK24" s="1612">
        <f>BC24*9</f>
        <v>34200</v>
      </c>
      <c r="BL24" s="1610"/>
      <c r="BM24" s="1610"/>
      <c r="BN24" s="1610"/>
      <c r="BO24" s="1610"/>
      <c r="BP24" s="1610"/>
      <c r="BQ24" s="1610"/>
      <c r="BR24" s="1610"/>
      <c r="BS24" s="1613"/>
      <c r="BT24" s="1609">
        <v>4900</v>
      </c>
      <c r="BU24" s="1610"/>
      <c r="BV24" s="1610"/>
      <c r="BW24" s="1610"/>
      <c r="BX24" s="1610"/>
      <c r="BY24" s="1610"/>
      <c r="BZ24" s="1610"/>
      <c r="CA24" s="1611"/>
      <c r="CB24" s="1612">
        <f>BT24*9</f>
        <v>44100</v>
      </c>
      <c r="CC24" s="1610"/>
      <c r="CD24" s="1610"/>
      <c r="CE24" s="1610"/>
      <c r="CF24" s="1610"/>
      <c r="CG24" s="1610"/>
      <c r="CH24" s="1610"/>
      <c r="CI24" s="1610"/>
      <c r="CJ24" s="1613"/>
      <c r="CK24" s="834"/>
      <c r="CL24" s="834"/>
      <c r="CM24" s="834"/>
      <c r="CN24" s="834"/>
      <c r="CO24" s="834"/>
      <c r="CP24" s="834"/>
      <c r="CQ24" s="834"/>
      <c r="CR24" s="834"/>
      <c r="CS24" s="834"/>
      <c r="CT24" s="834"/>
      <c r="CU24" s="834"/>
      <c r="CV24" s="834"/>
      <c r="CW24" s="834"/>
      <c r="CX24" s="834"/>
      <c r="CY24" s="834"/>
      <c r="CZ24" s="834"/>
      <c r="DA24" s="834"/>
      <c r="DB24" s="834"/>
      <c r="DC24" s="834"/>
      <c r="DD24" s="834"/>
      <c r="DE24" s="834"/>
      <c r="DF24" s="834"/>
      <c r="DG24" s="834"/>
      <c r="DH24" s="834"/>
      <c r="DI24" s="834"/>
      <c r="DJ24" s="834"/>
      <c r="DK24" s="834"/>
      <c r="DL24" s="834"/>
      <c r="DM24" s="834"/>
      <c r="DN24" s="834"/>
      <c r="DO24" s="834"/>
      <c r="DP24" s="834"/>
      <c r="DQ24" s="834"/>
      <c r="DR24" s="834"/>
      <c r="DS24" s="834"/>
      <c r="DT24" s="834"/>
      <c r="DU24" s="834"/>
      <c r="DV24" s="834"/>
      <c r="DW24" s="834"/>
      <c r="DX24" s="834"/>
      <c r="DY24" s="834"/>
      <c r="DZ24" s="834"/>
      <c r="EA24" s="834"/>
      <c r="EB24" s="834"/>
      <c r="EC24" s="834"/>
      <c r="ED24" s="834"/>
      <c r="EE24" s="834"/>
      <c r="EF24" s="834"/>
      <c r="EG24" s="834"/>
      <c r="EH24" s="834"/>
      <c r="EI24" s="834"/>
      <c r="EJ24" s="834"/>
      <c r="EK24" s="834"/>
      <c r="EL24" s="834"/>
      <c r="EM24" s="834"/>
      <c r="EN24" s="834"/>
      <c r="EO24" s="834"/>
      <c r="EP24" s="834"/>
      <c r="EQ24" s="834"/>
      <c r="ER24" s="834"/>
      <c r="ES24" s="834"/>
      <c r="ET24" s="834"/>
      <c r="EU24" s="834"/>
      <c r="EV24" s="834"/>
      <c r="EW24" s="834"/>
      <c r="EX24" s="834"/>
      <c r="EY24" s="834"/>
      <c r="EZ24" s="834"/>
      <c r="FA24" s="834"/>
      <c r="FB24" s="834"/>
      <c r="FC24" s="834"/>
      <c r="FD24" s="834"/>
      <c r="FE24" s="834"/>
      <c r="FF24" s="834"/>
      <c r="FG24" s="834"/>
      <c r="FH24" s="834"/>
      <c r="FI24" s="834"/>
      <c r="FJ24" s="834"/>
    </row>
    <row r="25" spans="1:167" ht="12.75" customHeight="1" x14ac:dyDescent="0.15">
      <c r="A25" s="1530"/>
      <c r="B25" s="1543"/>
      <c r="C25" s="1506"/>
      <c r="D25" s="1607" t="s">
        <v>55</v>
      </c>
      <c r="E25" s="1602"/>
      <c r="F25" s="840"/>
      <c r="G25" s="360"/>
      <c r="H25" s="1623" t="s">
        <v>939</v>
      </c>
      <c r="I25" s="1623"/>
      <c r="J25" s="1623"/>
      <c r="K25" s="1623"/>
      <c r="L25" s="1623"/>
      <c r="M25" s="376"/>
      <c r="N25" s="376"/>
      <c r="O25" s="376"/>
      <c r="P25" s="376"/>
      <c r="Q25" s="1558" t="s">
        <v>21</v>
      </c>
      <c r="R25" s="1558"/>
      <c r="S25" s="1558"/>
      <c r="T25" s="838"/>
      <c r="U25" s="1559">
        <v>2500</v>
      </c>
      <c r="V25" s="1563"/>
      <c r="W25" s="1563"/>
      <c r="X25" s="1563"/>
      <c r="Y25" s="1563"/>
      <c r="Z25" s="1563"/>
      <c r="AA25" s="1563"/>
      <c r="AB25" s="1566"/>
      <c r="AC25" s="1562">
        <f>U25*3</f>
        <v>7500</v>
      </c>
      <c r="AD25" s="1563"/>
      <c r="AE25" s="1563"/>
      <c r="AF25" s="1563"/>
      <c r="AG25" s="1563"/>
      <c r="AH25" s="1563"/>
      <c r="AI25" s="1563"/>
      <c r="AJ25" s="1563"/>
      <c r="AK25" s="1567"/>
      <c r="AL25" s="1563">
        <v>3200</v>
      </c>
      <c r="AM25" s="1563"/>
      <c r="AN25" s="1563"/>
      <c r="AO25" s="1563"/>
      <c r="AP25" s="1563"/>
      <c r="AQ25" s="1563"/>
      <c r="AR25" s="1563"/>
      <c r="AS25" s="1566"/>
      <c r="AT25" s="1562">
        <f>AL25*3</f>
        <v>9600</v>
      </c>
      <c r="AU25" s="1563"/>
      <c r="AV25" s="1563"/>
      <c r="AW25" s="1563"/>
      <c r="AX25" s="1563"/>
      <c r="AY25" s="1563"/>
      <c r="AZ25" s="1563"/>
      <c r="BA25" s="1563"/>
      <c r="BB25" s="1563"/>
      <c r="BC25" s="1559">
        <v>4100</v>
      </c>
      <c r="BD25" s="1563"/>
      <c r="BE25" s="1563"/>
      <c r="BF25" s="1563"/>
      <c r="BG25" s="1563"/>
      <c r="BH25" s="1563"/>
      <c r="BI25" s="1563"/>
      <c r="BJ25" s="1566"/>
      <c r="BK25" s="1562">
        <f>BC25*3</f>
        <v>12300</v>
      </c>
      <c r="BL25" s="1563"/>
      <c r="BM25" s="1563"/>
      <c r="BN25" s="1563"/>
      <c r="BO25" s="1563"/>
      <c r="BP25" s="1563"/>
      <c r="BQ25" s="1563"/>
      <c r="BR25" s="1563"/>
      <c r="BS25" s="1567"/>
      <c r="BT25" s="1559">
        <v>5100</v>
      </c>
      <c r="BU25" s="1563"/>
      <c r="BV25" s="1563"/>
      <c r="BW25" s="1563"/>
      <c r="BX25" s="1563"/>
      <c r="BY25" s="1563"/>
      <c r="BZ25" s="1563"/>
      <c r="CA25" s="1566"/>
      <c r="CB25" s="1562">
        <f>BT25*3</f>
        <v>15300</v>
      </c>
      <c r="CC25" s="1563"/>
      <c r="CD25" s="1563"/>
      <c r="CE25" s="1563"/>
      <c r="CF25" s="1563"/>
      <c r="CG25" s="1563"/>
      <c r="CH25" s="1563"/>
      <c r="CI25" s="1563"/>
      <c r="CJ25" s="1567"/>
      <c r="CK25" s="834"/>
      <c r="CL25" s="834"/>
      <c r="CM25" s="834"/>
      <c r="CN25" s="834"/>
      <c r="CO25" s="834"/>
      <c r="CP25" s="834"/>
      <c r="CQ25" s="834"/>
      <c r="CR25" s="834"/>
      <c r="CS25" s="834"/>
      <c r="CT25" s="834"/>
      <c r="CU25" s="834"/>
      <c r="CV25" s="834"/>
      <c r="CW25" s="834"/>
      <c r="CX25" s="834"/>
      <c r="CY25" s="834"/>
      <c r="CZ25" s="834"/>
      <c r="DA25" s="834"/>
      <c r="DB25" s="834"/>
      <c r="DC25" s="834"/>
      <c r="DD25" s="834"/>
      <c r="DE25" s="834"/>
      <c r="DF25" s="834"/>
      <c r="DG25" s="834"/>
      <c r="DH25" s="834"/>
      <c r="DI25" s="834"/>
      <c r="DJ25" s="834"/>
      <c r="DK25" s="834"/>
      <c r="DL25" s="834"/>
      <c r="DM25" s="834"/>
      <c r="DN25" s="834"/>
      <c r="DO25" s="834"/>
      <c r="DP25" s="834"/>
      <c r="DQ25" s="834"/>
      <c r="DR25" s="834"/>
      <c r="DS25" s="834"/>
      <c r="DT25" s="834"/>
      <c r="DU25" s="834"/>
      <c r="DV25" s="834"/>
      <c r="DW25" s="834"/>
      <c r="DX25" s="834"/>
      <c r="DY25" s="834"/>
      <c r="DZ25" s="834"/>
      <c r="EA25" s="834"/>
      <c r="EB25" s="834"/>
      <c r="EC25" s="834"/>
      <c r="ED25" s="834"/>
      <c r="EE25" s="834"/>
      <c r="EF25" s="834"/>
      <c r="EG25" s="834"/>
      <c r="EH25" s="834"/>
      <c r="EI25" s="834"/>
      <c r="EJ25" s="834"/>
      <c r="EK25" s="834"/>
      <c r="EL25" s="834"/>
      <c r="EM25" s="834"/>
      <c r="EN25" s="834"/>
      <c r="EO25" s="834"/>
      <c r="EP25" s="834"/>
      <c r="EQ25" s="834"/>
      <c r="ER25" s="834"/>
      <c r="ES25" s="834"/>
      <c r="ET25" s="834"/>
      <c r="EU25" s="834"/>
      <c r="EV25" s="834"/>
      <c r="EW25" s="834"/>
      <c r="EX25" s="834"/>
      <c r="EY25" s="834"/>
      <c r="EZ25" s="834"/>
      <c r="FA25" s="834"/>
      <c r="FB25" s="834"/>
      <c r="FC25" s="834"/>
      <c r="FD25" s="834"/>
      <c r="FE25" s="834"/>
      <c r="FF25" s="834"/>
      <c r="FG25" s="834"/>
      <c r="FH25" s="834"/>
      <c r="FI25" s="834"/>
      <c r="FJ25" s="834"/>
    </row>
    <row r="26" spans="1:167" ht="19.5" customHeight="1" x14ac:dyDescent="0.15">
      <c r="A26" s="1530"/>
      <c r="B26" s="377"/>
      <c r="C26" s="452" t="s">
        <v>57</v>
      </c>
      <c r="D26" s="1615" t="s">
        <v>58</v>
      </c>
      <c r="E26" s="1616"/>
      <c r="F26" s="833"/>
      <c r="G26" s="378"/>
      <c r="H26" s="379"/>
      <c r="I26" s="836"/>
      <c r="J26" s="836"/>
      <c r="K26" s="836"/>
      <c r="L26" s="836"/>
      <c r="M26" s="836"/>
      <c r="N26" s="836"/>
      <c r="O26" s="836"/>
      <c r="P26" s="836"/>
      <c r="Q26" s="836"/>
      <c r="R26" s="836"/>
      <c r="S26" s="836"/>
      <c r="T26" s="836"/>
      <c r="U26" s="1617">
        <v>0</v>
      </c>
      <c r="V26" s="1518"/>
      <c r="W26" s="1518"/>
      <c r="X26" s="1518"/>
      <c r="Y26" s="1518"/>
      <c r="Z26" s="1518"/>
      <c r="AA26" s="1518"/>
      <c r="AB26" s="1519"/>
      <c r="AC26" s="1589">
        <v>0</v>
      </c>
      <c r="AD26" s="1590"/>
      <c r="AE26" s="1518"/>
      <c r="AF26" s="1518"/>
      <c r="AG26" s="1518"/>
      <c r="AH26" s="1518"/>
      <c r="AI26" s="1518"/>
      <c r="AJ26" s="1518"/>
      <c r="AK26" s="1618"/>
      <c r="AL26" s="1619">
        <v>0</v>
      </c>
      <c r="AM26" s="1620"/>
      <c r="AN26" s="1620"/>
      <c r="AO26" s="1620"/>
      <c r="AP26" s="1620"/>
      <c r="AQ26" s="1620"/>
      <c r="AR26" s="1620"/>
      <c r="AS26" s="1621"/>
      <c r="AT26" s="1622">
        <v>0</v>
      </c>
      <c r="AU26" s="1620"/>
      <c r="AV26" s="1620"/>
      <c r="AW26" s="1620"/>
      <c r="AX26" s="1620"/>
      <c r="AY26" s="1620"/>
      <c r="AZ26" s="1620"/>
      <c r="BA26" s="1620"/>
      <c r="BB26" s="1620"/>
      <c r="BC26" s="1625">
        <v>0</v>
      </c>
      <c r="BD26" s="1620"/>
      <c r="BE26" s="1620"/>
      <c r="BF26" s="1620"/>
      <c r="BG26" s="1620"/>
      <c r="BH26" s="1620"/>
      <c r="BI26" s="1620"/>
      <c r="BJ26" s="1621"/>
      <c r="BK26" s="1622">
        <v>0</v>
      </c>
      <c r="BL26" s="1619"/>
      <c r="BM26" s="1620"/>
      <c r="BN26" s="1620"/>
      <c r="BO26" s="1620"/>
      <c r="BP26" s="1620"/>
      <c r="BQ26" s="1620"/>
      <c r="BR26" s="1620"/>
      <c r="BS26" s="1624"/>
      <c r="BT26" s="1625">
        <v>0</v>
      </c>
      <c r="BU26" s="1620"/>
      <c r="BV26" s="1620"/>
      <c r="BW26" s="1620"/>
      <c r="BX26" s="1620"/>
      <c r="BY26" s="1620"/>
      <c r="BZ26" s="1620"/>
      <c r="CA26" s="1621"/>
      <c r="CB26" s="1622">
        <v>0</v>
      </c>
      <c r="CC26" s="1619"/>
      <c r="CD26" s="1620"/>
      <c r="CE26" s="1620"/>
      <c r="CF26" s="1620"/>
      <c r="CG26" s="1620"/>
      <c r="CH26" s="1620"/>
      <c r="CI26" s="1620"/>
      <c r="CJ26" s="1624"/>
      <c r="CK26" s="834"/>
      <c r="CL26" s="834"/>
      <c r="CM26" s="834"/>
      <c r="CN26" s="834"/>
      <c r="CO26" s="834"/>
      <c r="CP26" s="834"/>
      <c r="CQ26" s="834"/>
      <c r="CR26" s="834"/>
      <c r="CS26" s="834"/>
      <c r="CT26" s="834"/>
      <c r="CU26" s="834"/>
      <c r="CV26" s="834"/>
      <c r="CW26" s="834"/>
      <c r="CX26" s="834"/>
      <c r="CY26" s="834"/>
      <c r="CZ26" s="834"/>
      <c r="DA26" s="834"/>
      <c r="DB26" s="834"/>
      <c r="DC26" s="834"/>
      <c r="DD26" s="834"/>
      <c r="DE26" s="834"/>
      <c r="DF26" s="834"/>
      <c r="DG26" s="834"/>
      <c r="DH26" s="834"/>
      <c r="DI26" s="834"/>
      <c r="DJ26" s="834"/>
      <c r="DK26" s="834"/>
      <c r="DL26" s="834"/>
      <c r="DM26" s="834"/>
      <c r="DN26" s="834"/>
      <c r="DO26" s="834"/>
      <c r="DP26" s="834"/>
      <c r="DQ26" s="834"/>
      <c r="DR26" s="834"/>
      <c r="DS26" s="834"/>
      <c r="DT26" s="834"/>
      <c r="DU26" s="834"/>
      <c r="DV26" s="834"/>
      <c r="DW26" s="834"/>
      <c r="DX26" s="834"/>
      <c r="DY26" s="834"/>
      <c r="DZ26" s="834"/>
      <c r="EA26" s="834"/>
      <c r="EB26" s="834"/>
      <c r="EC26" s="834"/>
      <c r="ED26" s="834"/>
      <c r="EE26" s="834"/>
      <c r="EF26" s="834"/>
      <c r="EG26" s="834"/>
      <c r="EH26" s="834"/>
      <c r="EI26" s="834"/>
      <c r="EJ26" s="834"/>
      <c r="EK26" s="834"/>
      <c r="EL26" s="834"/>
      <c r="EM26" s="834"/>
      <c r="EN26" s="834"/>
      <c r="EO26" s="834"/>
      <c r="EP26" s="834"/>
      <c r="EQ26" s="834"/>
      <c r="ER26" s="834"/>
      <c r="ES26" s="834"/>
      <c r="ET26" s="834"/>
      <c r="EU26" s="834"/>
      <c r="EV26" s="834"/>
      <c r="EW26" s="834"/>
      <c r="EX26" s="834"/>
      <c r="EY26" s="834"/>
      <c r="EZ26" s="834"/>
      <c r="FA26" s="834"/>
      <c r="FB26" s="834"/>
      <c r="FC26" s="834"/>
      <c r="FD26" s="834"/>
      <c r="FE26" s="834"/>
      <c r="FF26" s="834"/>
      <c r="FG26" s="834"/>
      <c r="FH26" s="834"/>
      <c r="FI26" s="834"/>
      <c r="FJ26" s="834"/>
    </row>
    <row r="27" spans="1:167" ht="17.25" customHeight="1" x14ac:dyDescent="0.15">
      <c r="A27" s="1530"/>
      <c r="B27" s="827"/>
      <c r="C27" s="1501" t="s">
        <v>888</v>
      </c>
      <c r="D27" s="1551" t="s">
        <v>755</v>
      </c>
      <c r="E27" s="1638"/>
      <c r="F27" s="828"/>
      <c r="G27" s="355"/>
      <c r="H27" s="380"/>
      <c r="I27" s="357"/>
      <c r="J27" s="357"/>
      <c r="K27" s="357"/>
      <c r="L27" s="357"/>
      <c r="M27" s="357"/>
      <c r="N27" s="357"/>
      <c r="O27" s="357"/>
      <c r="P27" s="357"/>
      <c r="Q27" s="1554" t="s">
        <v>754</v>
      </c>
      <c r="R27" s="1554"/>
      <c r="S27" s="1554"/>
      <c r="T27" s="357"/>
      <c r="U27" s="1533">
        <f>SUM(U13,U15,U17,U20,U22,U24,U26)</f>
        <v>248024</v>
      </c>
      <c r="V27" s="1515"/>
      <c r="W27" s="1515"/>
      <c r="X27" s="1515"/>
      <c r="Y27" s="1515"/>
      <c r="Z27" s="1515"/>
      <c r="AA27" s="1515"/>
      <c r="AB27" s="1516"/>
      <c r="AC27" s="1612"/>
      <c r="AD27" s="1610"/>
      <c r="AE27" s="1640"/>
      <c r="AF27" s="1640"/>
      <c r="AG27" s="1640"/>
      <c r="AH27" s="1640"/>
      <c r="AI27" s="1640"/>
      <c r="AJ27" s="1640"/>
      <c r="AK27" s="1641"/>
      <c r="AL27" s="1533">
        <f>SUM(AL13,AL15,AL17,AL20,AL22,AL24,AL26)</f>
        <v>294425</v>
      </c>
      <c r="AM27" s="1515"/>
      <c r="AN27" s="1515"/>
      <c r="AO27" s="1515"/>
      <c r="AP27" s="1515"/>
      <c r="AQ27" s="1515"/>
      <c r="AR27" s="1515"/>
      <c r="AS27" s="1516"/>
      <c r="AT27" s="1534"/>
      <c r="AU27" s="1535"/>
      <c r="AV27" s="1535"/>
      <c r="AW27" s="1535"/>
      <c r="AX27" s="1535"/>
      <c r="AY27" s="1535"/>
      <c r="AZ27" s="1535"/>
      <c r="BA27" s="1535"/>
      <c r="BB27" s="1535"/>
      <c r="BC27" s="1533">
        <f>SUM(BC13,BC15,BC17,BC20,BC22,BC24,BC26)</f>
        <v>355122</v>
      </c>
      <c r="BD27" s="1515"/>
      <c r="BE27" s="1515"/>
      <c r="BF27" s="1515"/>
      <c r="BG27" s="1515"/>
      <c r="BH27" s="1515"/>
      <c r="BI27" s="1515"/>
      <c r="BJ27" s="1516"/>
      <c r="BK27" s="1534"/>
      <c r="BL27" s="1535"/>
      <c r="BM27" s="1535"/>
      <c r="BN27" s="1535"/>
      <c r="BO27" s="1535"/>
      <c r="BP27" s="1535"/>
      <c r="BQ27" s="1535"/>
      <c r="BR27" s="1535"/>
      <c r="BS27" s="1556"/>
      <c r="BT27" s="1533">
        <f>SUM(BT13,BT15,BT17,BT20,BT22,BT24,BT26)</f>
        <v>413119</v>
      </c>
      <c r="BU27" s="1515"/>
      <c r="BV27" s="1515"/>
      <c r="BW27" s="1515"/>
      <c r="BX27" s="1515"/>
      <c r="BY27" s="1515"/>
      <c r="BZ27" s="1515"/>
      <c r="CA27" s="1516"/>
      <c r="CB27" s="1534"/>
      <c r="CC27" s="1535"/>
      <c r="CD27" s="1535"/>
      <c r="CE27" s="1535"/>
      <c r="CF27" s="1535"/>
      <c r="CG27" s="1535"/>
      <c r="CH27" s="1535"/>
      <c r="CI27" s="1535"/>
      <c r="CJ27" s="1556"/>
      <c r="CK27" s="834"/>
      <c r="CL27" s="834"/>
      <c r="CM27" s="834"/>
      <c r="CN27" s="834"/>
      <c r="CO27" s="834"/>
      <c r="CP27" s="834"/>
      <c r="CQ27" s="834"/>
      <c r="CR27" s="834"/>
      <c r="CS27" s="834"/>
      <c r="CT27" s="834"/>
      <c r="CU27" s="834"/>
      <c r="CV27" s="834"/>
      <c r="CW27" s="834"/>
      <c r="CX27" s="834"/>
      <c r="CY27" s="834"/>
      <c r="CZ27" s="834"/>
      <c r="DA27" s="834"/>
      <c r="DB27" s="834"/>
      <c r="DC27" s="834"/>
      <c r="DD27" s="834"/>
      <c r="DE27" s="834"/>
      <c r="DF27" s="834"/>
      <c r="DG27" s="834"/>
      <c r="DH27" s="834"/>
      <c r="DI27" s="834"/>
      <c r="DJ27" s="834"/>
      <c r="DK27" s="834"/>
      <c r="DL27" s="834"/>
      <c r="DM27" s="834"/>
      <c r="DN27" s="834"/>
      <c r="DO27" s="834"/>
      <c r="DP27" s="834"/>
      <c r="DQ27" s="834"/>
      <c r="DR27" s="834"/>
      <c r="DS27" s="834"/>
      <c r="DT27" s="834"/>
      <c r="DU27" s="834"/>
      <c r="DV27" s="834"/>
      <c r="DW27" s="834"/>
      <c r="DX27" s="834"/>
      <c r="DY27" s="834"/>
      <c r="DZ27" s="834"/>
      <c r="EA27" s="834"/>
      <c r="EB27" s="834"/>
      <c r="EC27" s="834"/>
      <c r="ED27" s="834"/>
      <c r="EE27" s="834"/>
      <c r="EF27" s="834"/>
      <c r="EG27" s="834"/>
      <c r="EH27" s="834"/>
      <c r="EI27" s="834"/>
      <c r="EJ27" s="834"/>
      <c r="EK27" s="834"/>
      <c r="EL27" s="834"/>
      <c r="EM27" s="834"/>
      <c r="EN27" s="834"/>
      <c r="EO27" s="834"/>
      <c r="EP27" s="834"/>
      <c r="EQ27" s="834"/>
      <c r="ER27" s="834"/>
      <c r="ES27" s="834"/>
      <c r="ET27" s="834"/>
      <c r="EU27" s="834"/>
      <c r="EV27" s="834"/>
      <c r="EW27" s="834"/>
      <c r="EX27" s="834"/>
      <c r="EY27" s="834"/>
      <c r="EZ27" s="834"/>
      <c r="FA27" s="834"/>
      <c r="FB27" s="834"/>
      <c r="FC27" s="834"/>
      <c r="FD27" s="834"/>
      <c r="FE27" s="834"/>
      <c r="FF27" s="834"/>
      <c r="FG27" s="834"/>
      <c r="FH27" s="834"/>
      <c r="FI27" s="834"/>
      <c r="FJ27" s="825"/>
      <c r="FK27" s="825"/>
    </row>
    <row r="28" spans="1:167" ht="17.25" customHeight="1" x14ac:dyDescent="0.15">
      <c r="A28" s="1530"/>
      <c r="B28" s="453"/>
      <c r="C28" s="1506"/>
      <c r="D28" s="1639"/>
      <c r="E28" s="1639"/>
      <c r="F28" s="840"/>
      <c r="G28" s="360"/>
      <c r="H28" s="454"/>
      <c r="I28" s="838"/>
      <c r="J28" s="838"/>
      <c r="K28" s="838"/>
      <c r="L28" s="838"/>
      <c r="M28" s="838"/>
      <c r="N28" s="838"/>
      <c r="O28" s="838"/>
      <c r="P28" s="838"/>
      <c r="Q28" s="1633" t="s">
        <v>21</v>
      </c>
      <c r="R28" s="1633"/>
      <c r="S28" s="1633"/>
      <c r="T28" s="838"/>
      <c r="U28" s="1634">
        <f>SUM(U14,U16,U19,U20,U22,U25,U26)</f>
        <v>253380</v>
      </c>
      <c r="V28" s="1635"/>
      <c r="W28" s="1635"/>
      <c r="X28" s="1635"/>
      <c r="Y28" s="1635"/>
      <c r="Z28" s="1635"/>
      <c r="AA28" s="1635"/>
      <c r="AB28" s="1636"/>
      <c r="AC28" s="1626"/>
      <c r="AD28" s="1627"/>
      <c r="AE28" s="1635"/>
      <c r="AF28" s="1635"/>
      <c r="AG28" s="1635"/>
      <c r="AH28" s="1635"/>
      <c r="AI28" s="1635"/>
      <c r="AJ28" s="1635"/>
      <c r="AK28" s="1637"/>
      <c r="AL28" s="1634">
        <f>SUM(AL14,AL16,AL19,AL20,AL22,AL25,AL26)</f>
        <v>306087</v>
      </c>
      <c r="AM28" s="1635"/>
      <c r="AN28" s="1635"/>
      <c r="AO28" s="1635"/>
      <c r="AP28" s="1635"/>
      <c r="AQ28" s="1635"/>
      <c r="AR28" s="1635"/>
      <c r="AS28" s="1636"/>
      <c r="AT28" s="1626"/>
      <c r="AU28" s="1627"/>
      <c r="AV28" s="1627"/>
      <c r="AW28" s="1627"/>
      <c r="AX28" s="1627"/>
      <c r="AY28" s="1627"/>
      <c r="AZ28" s="1627"/>
      <c r="BA28" s="1627"/>
      <c r="BB28" s="1628"/>
      <c r="BC28" s="1634">
        <f>SUM(BC14,BC16,BC19,BC20,BC22,BC25,BC26)</f>
        <v>364848</v>
      </c>
      <c r="BD28" s="1635"/>
      <c r="BE28" s="1635"/>
      <c r="BF28" s="1635"/>
      <c r="BG28" s="1635"/>
      <c r="BH28" s="1635"/>
      <c r="BI28" s="1635"/>
      <c r="BJ28" s="1636"/>
      <c r="BK28" s="1626"/>
      <c r="BL28" s="1627"/>
      <c r="BM28" s="1627"/>
      <c r="BN28" s="1627"/>
      <c r="BO28" s="1627"/>
      <c r="BP28" s="1627"/>
      <c r="BQ28" s="1627"/>
      <c r="BR28" s="1627"/>
      <c r="BS28" s="1628"/>
      <c r="BT28" s="1634">
        <f>SUM(BT14,BT16,BT19,BT20,BT22,BT25,BT26)</f>
        <v>422531</v>
      </c>
      <c r="BU28" s="1635"/>
      <c r="BV28" s="1635"/>
      <c r="BW28" s="1635"/>
      <c r="BX28" s="1635"/>
      <c r="BY28" s="1635"/>
      <c r="BZ28" s="1635"/>
      <c r="CA28" s="1636"/>
      <c r="CB28" s="1626"/>
      <c r="CC28" s="1627"/>
      <c r="CD28" s="1627"/>
      <c r="CE28" s="1627"/>
      <c r="CF28" s="1627"/>
      <c r="CG28" s="1627"/>
      <c r="CH28" s="1627"/>
      <c r="CI28" s="1627"/>
      <c r="CJ28" s="1628"/>
      <c r="CK28" s="834"/>
      <c r="CL28" s="834"/>
      <c r="CM28" s="834"/>
      <c r="CN28" s="834"/>
      <c r="CO28" s="834"/>
      <c r="CP28" s="834"/>
      <c r="CQ28" s="834"/>
      <c r="CR28" s="834"/>
      <c r="CS28" s="834"/>
      <c r="CT28" s="834"/>
      <c r="CU28" s="834"/>
      <c r="CV28" s="834"/>
      <c r="CW28" s="834"/>
      <c r="CX28" s="834"/>
      <c r="CY28" s="834"/>
      <c r="CZ28" s="834"/>
      <c r="DA28" s="834"/>
      <c r="DB28" s="834"/>
      <c r="DC28" s="834"/>
      <c r="DD28" s="834"/>
      <c r="DE28" s="834"/>
      <c r="DF28" s="834"/>
      <c r="DG28" s="834"/>
      <c r="DH28" s="834"/>
      <c r="DI28" s="834"/>
      <c r="DJ28" s="834"/>
      <c r="DK28" s="834"/>
      <c r="DL28" s="834"/>
      <c r="DM28" s="834"/>
      <c r="DN28" s="834"/>
      <c r="DO28" s="834"/>
      <c r="DP28" s="834"/>
      <c r="DQ28" s="834"/>
      <c r="DR28" s="834"/>
      <c r="DS28" s="834"/>
      <c r="DT28" s="834"/>
      <c r="DU28" s="834"/>
      <c r="DV28" s="834"/>
      <c r="DW28" s="834"/>
      <c r="DX28" s="834"/>
      <c r="DY28" s="834"/>
      <c r="DZ28" s="834"/>
      <c r="EA28" s="834"/>
      <c r="EB28" s="834"/>
      <c r="EC28" s="834"/>
      <c r="ED28" s="834"/>
      <c r="EE28" s="834"/>
      <c r="EF28" s="834"/>
      <c r="EG28" s="834"/>
      <c r="EH28" s="834"/>
      <c r="EI28" s="834"/>
      <c r="EJ28" s="834"/>
      <c r="EK28" s="834"/>
      <c r="EL28" s="834"/>
      <c r="EM28" s="834"/>
      <c r="EN28" s="834"/>
      <c r="EO28" s="834"/>
      <c r="EP28" s="834"/>
      <c r="EQ28" s="834"/>
      <c r="ER28" s="834"/>
      <c r="ES28" s="834"/>
      <c r="ET28" s="834"/>
      <c r="EU28" s="834"/>
      <c r="EV28" s="834"/>
      <c r="EW28" s="834"/>
      <c r="EX28" s="834"/>
      <c r="EY28" s="834"/>
      <c r="EZ28" s="834"/>
      <c r="FA28" s="834"/>
      <c r="FB28" s="834"/>
      <c r="FC28" s="834"/>
      <c r="FD28" s="834"/>
      <c r="FE28" s="834"/>
      <c r="FF28" s="834"/>
      <c r="FG28" s="834"/>
      <c r="FH28" s="834"/>
      <c r="FI28" s="834"/>
      <c r="FJ28" s="825"/>
      <c r="FK28" s="825"/>
    </row>
    <row r="29" spans="1:167" ht="19.5" customHeight="1" x14ac:dyDescent="0.15">
      <c r="A29" s="1530"/>
      <c r="B29" s="567"/>
      <c r="C29" s="452" t="s">
        <v>889</v>
      </c>
      <c r="D29" s="1615" t="s">
        <v>756</v>
      </c>
      <c r="E29" s="1616"/>
      <c r="F29" s="833"/>
      <c r="G29" s="378"/>
      <c r="H29" s="833"/>
      <c r="I29" s="568"/>
      <c r="J29" s="568"/>
      <c r="K29" s="568"/>
      <c r="L29" s="568"/>
      <c r="M29" s="568"/>
      <c r="N29" s="568"/>
      <c r="O29" s="568"/>
      <c r="P29" s="568"/>
      <c r="Q29" s="1629"/>
      <c r="R29" s="1629"/>
      <c r="S29" s="1629"/>
      <c r="T29" s="568"/>
      <c r="U29" s="1625"/>
      <c r="V29" s="1619"/>
      <c r="W29" s="1619"/>
      <c r="X29" s="1619"/>
      <c r="Y29" s="1619"/>
      <c r="Z29" s="1619"/>
      <c r="AA29" s="1619"/>
      <c r="AB29" s="1630"/>
      <c r="AC29" s="1622">
        <f>SUM(AC13:AK26)</f>
        <v>2992356</v>
      </c>
      <c r="AD29" s="1619"/>
      <c r="AE29" s="1620"/>
      <c r="AF29" s="1620"/>
      <c r="AG29" s="1620"/>
      <c r="AH29" s="1620"/>
      <c r="AI29" s="1620"/>
      <c r="AJ29" s="1620"/>
      <c r="AK29" s="1624"/>
      <c r="AL29" s="1619"/>
      <c r="AM29" s="1619"/>
      <c r="AN29" s="1619"/>
      <c r="AO29" s="1619"/>
      <c r="AP29" s="1619"/>
      <c r="AQ29" s="1619"/>
      <c r="AR29" s="1619"/>
      <c r="AS29" s="1630"/>
      <c r="AT29" s="1631">
        <f>SUM(AT13:BB26)</f>
        <v>3568086</v>
      </c>
      <c r="AU29" s="1632"/>
      <c r="AV29" s="1632"/>
      <c r="AW29" s="1632"/>
      <c r="AX29" s="1632"/>
      <c r="AY29" s="1632"/>
      <c r="AZ29" s="1632"/>
      <c r="BA29" s="1632"/>
      <c r="BB29" s="1632"/>
      <c r="BC29" s="1625"/>
      <c r="BD29" s="1619"/>
      <c r="BE29" s="1619"/>
      <c r="BF29" s="1619"/>
      <c r="BG29" s="1619"/>
      <c r="BH29" s="1619"/>
      <c r="BI29" s="1619"/>
      <c r="BJ29" s="1630"/>
      <c r="BK29" s="1622">
        <f>SUM(BK13:BS26)</f>
        <v>4290642</v>
      </c>
      <c r="BL29" s="1619"/>
      <c r="BM29" s="1620"/>
      <c r="BN29" s="1620"/>
      <c r="BO29" s="1620"/>
      <c r="BP29" s="1620"/>
      <c r="BQ29" s="1620"/>
      <c r="BR29" s="1620"/>
      <c r="BS29" s="1624"/>
      <c r="BT29" s="1625"/>
      <c r="BU29" s="1619"/>
      <c r="BV29" s="1619"/>
      <c r="BW29" s="1619"/>
      <c r="BX29" s="1619"/>
      <c r="BY29" s="1619"/>
      <c r="BZ29" s="1619"/>
      <c r="CA29" s="1630"/>
      <c r="CB29" s="1622">
        <f>SUM(CB13:CJ26)</f>
        <v>4985664</v>
      </c>
      <c r="CC29" s="1619"/>
      <c r="CD29" s="1620"/>
      <c r="CE29" s="1620"/>
      <c r="CF29" s="1620"/>
      <c r="CG29" s="1620"/>
      <c r="CH29" s="1620"/>
      <c r="CI29" s="1620"/>
      <c r="CJ29" s="1624"/>
      <c r="CK29" s="834"/>
      <c r="CL29" s="834"/>
      <c r="CM29" s="834"/>
      <c r="CN29" s="834"/>
      <c r="CO29" s="834"/>
      <c r="CP29" s="834"/>
      <c r="CQ29" s="834"/>
      <c r="CR29" s="834"/>
      <c r="CS29" s="834"/>
      <c r="CT29" s="834"/>
      <c r="CU29" s="834"/>
      <c r="CV29" s="834"/>
      <c r="CW29" s="834"/>
      <c r="CX29" s="834"/>
      <c r="CY29" s="834"/>
      <c r="CZ29" s="834"/>
      <c r="DA29" s="834"/>
      <c r="DB29" s="834"/>
      <c r="DC29" s="834"/>
      <c r="DD29" s="834"/>
      <c r="DE29" s="834"/>
      <c r="DF29" s="834"/>
      <c r="DG29" s="834"/>
      <c r="DH29" s="834"/>
      <c r="DI29" s="834"/>
      <c r="DJ29" s="834"/>
      <c r="DK29" s="834"/>
      <c r="DL29" s="834"/>
      <c r="DM29" s="834"/>
      <c r="DN29" s="834"/>
      <c r="DO29" s="834"/>
      <c r="DP29" s="834"/>
      <c r="DQ29" s="834"/>
      <c r="DR29" s="834"/>
      <c r="DS29" s="834"/>
      <c r="DT29" s="834"/>
      <c r="DU29" s="834"/>
      <c r="DV29" s="834"/>
      <c r="DW29" s="834"/>
      <c r="DX29" s="834"/>
      <c r="DY29" s="834"/>
      <c r="DZ29" s="834"/>
      <c r="EA29" s="834"/>
      <c r="EB29" s="834"/>
      <c r="EC29" s="834"/>
      <c r="ED29" s="834"/>
      <c r="EE29" s="834"/>
      <c r="EF29" s="834"/>
      <c r="EG29" s="834"/>
      <c r="EH29" s="834"/>
      <c r="EI29" s="834"/>
      <c r="EJ29" s="834"/>
      <c r="EK29" s="834"/>
      <c r="EL29" s="834"/>
      <c r="EM29" s="834"/>
      <c r="EN29" s="834"/>
      <c r="EO29" s="834"/>
      <c r="EP29" s="834"/>
      <c r="EQ29" s="834"/>
      <c r="ER29" s="834"/>
      <c r="ES29" s="834"/>
      <c r="ET29" s="834"/>
      <c r="EU29" s="834"/>
      <c r="EV29" s="834"/>
      <c r="EW29" s="834"/>
      <c r="EX29" s="834"/>
      <c r="EY29" s="834"/>
      <c r="EZ29" s="834"/>
      <c r="FA29" s="834"/>
      <c r="FB29" s="834"/>
      <c r="FC29" s="834"/>
      <c r="FD29" s="834"/>
      <c r="FE29" s="834"/>
      <c r="FF29" s="834"/>
      <c r="FG29" s="834"/>
      <c r="FH29" s="834"/>
      <c r="FI29" s="834"/>
      <c r="FJ29" s="825"/>
      <c r="FK29" s="825"/>
    </row>
    <row r="30" spans="1:167" ht="7.5" customHeight="1" x14ac:dyDescent="0.15">
      <c r="A30" s="1529" t="s">
        <v>757</v>
      </c>
      <c r="B30" s="831"/>
      <c r="C30" s="1644" t="s">
        <v>591</v>
      </c>
      <c r="D30" s="1551" t="s">
        <v>759</v>
      </c>
      <c r="E30" s="1638"/>
      <c r="F30" s="828"/>
      <c r="G30" s="382"/>
      <c r="H30" s="1647" t="s">
        <v>18</v>
      </c>
      <c r="I30" s="1649" t="s">
        <v>24</v>
      </c>
      <c r="J30" s="1649"/>
      <c r="K30" s="1649"/>
      <c r="L30" s="1649"/>
      <c r="M30" s="1651" t="s">
        <v>25</v>
      </c>
      <c r="N30" s="1653">
        <v>1.3</v>
      </c>
      <c r="O30" s="1654"/>
      <c r="P30" s="1656"/>
      <c r="Q30" s="1656"/>
      <c r="R30" s="1656"/>
      <c r="S30" s="1656"/>
      <c r="T30" s="1657"/>
      <c r="U30" s="383"/>
      <c r="V30" s="1660" t="s">
        <v>26</v>
      </c>
      <c r="W30" s="1661"/>
      <c r="X30" s="384"/>
      <c r="Y30" s="384"/>
      <c r="Z30" s="384"/>
      <c r="AA30" s="385"/>
      <c r="AB30" s="386"/>
      <c r="AC30" s="1534">
        <f>INT((U13+U15+U17+U20)*1.3*0.3)</f>
        <v>85224</v>
      </c>
      <c r="AD30" s="1535"/>
      <c r="AE30" s="1535"/>
      <c r="AF30" s="1535"/>
      <c r="AG30" s="1535"/>
      <c r="AH30" s="1535"/>
      <c r="AI30" s="1535"/>
      <c r="AJ30" s="1535"/>
      <c r="AK30" s="1556"/>
      <c r="AL30" s="387"/>
      <c r="AM30" s="388"/>
      <c r="AN30" s="388"/>
      <c r="AO30" s="388"/>
      <c r="AP30" s="388"/>
      <c r="AQ30" s="388"/>
      <c r="AR30" s="389"/>
      <c r="AS30" s="390"/>
      <c r="AT30" s="1534">
        <f>INT((AL13+AL15+AL17+AL20)*1.3)</f>
        <v>343752</v>
      </c>
      <c r="AU30" s="1535"/>
      <c r="AV30" s="1535"/>
      <c r="AW30" s="1535"/>
      <c r="AX30" s="1535"/>
      <c r="AY30" s="1535"/>
      <c r="AZ30" s="1535"/>
      <c r="BA30" s="1535"/>
      <c r="BB30" s="1556"/>
      <c r="BC30" s="391"/>
      <c r="BD30" s="388"/>
      <c r="BE30" s="388"/>
      <c r="BF30" s="388"/>
      <c r="BG30" s="388"/>
      <c r="BH30" s="388"/>
      <c r="BI30" s="389"/>
      <c r="BJ30" s="390"/>
      <c r="BK30" s="1534">
        <f>INT((BC13+BC15+BC17+BC20)*1.3)</f>
        <v>421618</v>
      </c>
      <c r="BL30" s="1535"/>
      <c r="BM30" s="1535"/>
      <c r="BN30" s="1535"/>
      <c r="BO30" s="1535"/>
      <c r="BP30" s="1535"/>
      <c r="BQ30" s="1535"/>
      <c r="BR30" s="1535"/>
      <c r="BS30" s="1556"/>
      <c r="BT30" s="391"/>
      <c r="BU30" s="388"/>
      <c r="BV30" s="388"/>
      <c r="BW30" s="388"/>
      <c r="BX30" s="388"/>
      <c r="BY30" s="388"/>
      <c r="BZ30" s="389"/>
      <c r="CA30" s="390"/>
      <c r="CB30" s="1534">
        <f>INT((BT13+BT15+BT17+BT20)*1.3)</f>
        <v>495584</v>
      </c>
      <c r="CC30" s="1535"/>
      <c r="CD30" s="1535"/>
      <c r="CE30" s="1535"/>
      <c r="CF30" s="1535"/>
      <c r="CG30" s="1535"/>
      <c r="CH30" s="1535"/>
      <c r="CI30" s="1535"/>
      <c r="CJ30" s="1556"/>
      <c r="CK30" s="834"/>
      <c r="CL30" s="834"/>
      <c r="CM30" s="834"/>
      <c r="CN30" s="834"/>
      <c r="CO30" s="834"/>
      <c r="CP30" s="834"/>
      <c r="CQ30" s="834"/>
      <c r="CR30" s="834"/>
      <c r="CS30" s="834"/>
      <c r="CT30" s="834"/>
      <c r="CU30" s="834"/>
      <c r="CV30" s="834"/>
      <c r="CW30" s="834"/>
      <c r="CX30" s="834"/>
      <c r="CY30" s="834"/>
      <c r="CZ30" s="834"/>
      <c r="DA30" s="834"/>
      <c r="DB30" s="834"/>
      <c r="DC30" s="834"/>
      <c r="DD30" s="834"/>
      <c r="DE30" s="834"/>
      <c r="DF30" s="834"/>
      <c r="DG30" s="834"/>
      <c r="DH30" s="834"/>
      <c r="DI30" s="834"/>
      <c r="DJ30" s="834"/>
      <c r="DK30" s="834"/>
      <c r="DL30" s="834"/>
      <c r="DM30" s="834"/>
      <c r="DN30" s="834"/>
      <c r="DO30" s="834"/>
      <c r="DP30" s="834"/>
      <c r="DQ30" s="834"/>
      <c r="DR30" s="834"/>
      <c r="DS30" s="834"/>
      <c r="DT30" s="834"/>
      <c r="DU30" s="834"/>
      <c r="DV30" s="834"/>
      <c r="DW30" s="834"/>
      <c r="DX30" s="834"/>
      <c r="DY30" s="834"/>
      <c r="DZ30" s="834"/>
      <c r="EA30" s="834"/>
      <c r="EB30" s="834"/>
      <c r="EC30" s="834"/>
      <c r="ED30" s="834"/>
      <c r="EE30" s="834"/>
      <c r="EF30" s="834"/>
      <c r="EG30" s="834"/>
      <c r="EH30" s="834"/>
      <c r="EI30" s="834"/>
      <c r="EJ30" s="834"/>
      <c r="EK30" s="834"/>
      <c r="EL30" s="834"/>
      <c r="EM30" s="834"/>
      <c r="EN30" s="834"/>
      <c r="EO30" s="834"/>
      <c r="EP30" s="834"/>
      <c r="EQ30" s="834"/>
      <c r="ER30" s="834"/>
      <c r="ES30" s="834"/>
      <c r="ET30" s="834"/>
      <c r="EU30" s="834"/>
      <c r="EV30" s="834"/>
      <c r="EW30" s="834"/>
      <c r="EX30" s="834"/>
      <c r="EY30" s="834"/>
      <c r="EZ30" s="834"/>
      <c r="FA30" s="834"/>
      <c r="FB30" s="834"/>
      <c r="FC30" s="834"/>
      <c r="FD30" s="834"/>
      <c r="FE30" s="834"/>
      <c r="FF30" s="834"/>
      <c r="FG30" s="834"/>
      <c r="FH30" s="834"/>
      <c r="FI30" s="834"/>
      <c r="FJ30" s="834"/>
      <c r="FK30" s="825"/>
    </row>
    <row r="31" spans="1:167" ht="7.5" customHeight="1" x14ac:dyDescent="0.15">
      <c r="A31" s="1642"/>
      <c r="B31" s="830"/>
      <c r="C31" s="1645"/>
      <c r="D31" s="1639"/>
      <c r="E31" s="1639"/>
      <c r="F31" s="840"/>
      <c r="G31" s="392"/>
      <c r="H31" s="1648"/>
      <c r="I31" s="1650"/>
      <c r="J31" s="1650"/>
      <c r="K31" s="1650"/>
      <c r="L31" s="1650"/>
      <c r="M31" s="1652"/>
      <c r="N31" s="1655"/>
      <c r="O31" s="1655"/>
      <c r="P31" s="1658"/>
      <c r="Q31" s="1658"/>
      <c r="R31" s="1658"/>
      <c r="S31" s="1658"/>
      <c r="T31" s="1659"/>
      <c r="U31" s="391"/>
      <c r="V31" s="1662"/>
      <c r="W31" s="1662"/>
      <c r="X31" s="388"/>
      <c r="Y31" s="388"/>
      <c r="Z31" s="388"/>
      <c r="AA31" s="389"/>
      <c r="AB31" s="390"/>
      <c r="AC31" s="1545"/>
      <c r="AD31" s="1546"/>
      <c r="AE31" s="1546"/>
      <c r="AF31" s="1546"/>
      <c r="AG31" s="1546"/>
      <c r="AH31" s="1546"/>
      <c r="AI31" s="1546"/>
      <c r="AJ31" s="1546"/>
      <c r="AK31" s="1586"/>
      <c r="AL31" s="387"/>
      <c r="AM31" s="388"/>
      <c r="AN31" s="388"/>
      <c r="AO31" s="388"/>
      <c r="AP31" s="388"/>
      <c r="AQ31" s="388"/>
      <c r="AR31" s="388"/>
      <c r="AS31" s="390"/>
      <c r="AT31" s="1545"/>
      <c r="AU31" s="1546"/>
      <c r="AV31" s="1546"/>
      <c r="AW31" s="1546"/>
      <c r="AX31" s="1546"/>
      <c r="AY31" s="1546"/>
      <c r="AZ31" s="1546"/>
      <c r="BA31" s="1546"/>
      <c r="BB31" s="1586"/>
      <c r="BC31" s="391"/>
      <c r="BD31" s="388"/>
      <c r="BE31" s="388"/>
      <c r="BF31" s="388"/>
      <c r="BG31" s="388"/>
      <c r="BH31" s="388"/>
      <c r="BI31" s="388"/>
      <c r="BJ31" s="390"/>
      <c r="BK31" s="1545"/>
      <c r="BL31" s="1546"/>
      <c r="BM31" s="1546"/>
      <c r="BN31" s="1546"/>
      <c r="BO31" s="1546"/>
      <c r="BP31" s="1546"/>
      <c r="BQ31" s="1546"/>
      <c r="BR31" s="1546"/>
      <c r="BS31" s="1586"/>
      <c r="BT31" s="391"/>
      <c r="BU31" s="388"/>
      <c r="BV31" s="388"/>
      <c r="BW31" s="388"/>
      <c r="BX31" s="388"/>
      <c r="BY31" s="388"/>
      <c r="BZ31" s="388"/>
      <c r="CA31" s="390"/>
      <c r="CB31" s="1545"/>
      <c r="CC31" s="1546"/>
      <c r="CD31" s="1546"/>
      <c r="CE31" s="1546"/>
      <c r="CF31" s="1546"/>
      <c r="CG31" s="1546"/>
      <c r="CH31" s="1546"/>
      <c r="CI31" s="1546"/>
      <c r="CJ31" s="1586"/>
      <c r="CK31" s="834"/>
      <c r="CL31" s="834"/>
      <c r="CM31" s="834"/>
      <c r="CN31" s="834"/>
      <c r="CO31" s="834"/>
      <c r="CP31" s="834"/>
      <c r="CQ31" s="834"/>
      <c r="CR31" s="834"/>
      <c r="CS31" s="834"/>
      <c r="CT31" s="834"/>
      <c r="CU31" s="834"/>
      <c r="CV31" s="834"/>
      <c r="CW31" s="834"/>
      <c r="CX31" s="834"/>
      <c r="CY31" s="834"/>
      <c r="CZ31" s="834"/>
      <c r="DA31" s="834"/>
      <c r="DB31" s="834"/>
      <c r="DC31" s="834"/>
      <c r="DD31" s="834"/>
      <c r="DE31" s="834"/>
      <c r="DF31" s="834"/>
      <c r="DG31" s="834"/>
      <c r="DH31" s="834"/>
      <c r="DI31" s="834"/>
      <c r="DJ31" s="834"/>
      <c r="DK31" s="834"/>
      <c r="DL31" s="834"/>
      <c r="DM31" s="834"/>
      <c r="DN31" s="834"/>
      <c r="DO31" s="834"/>
      <c r="DP31" s="834"/>
      <c r="DQ31" s="834"/>
      <c r="DR31" s="834"/>
      <c r="DS31" s="834"/>
      <c r="DT31" s="834"/>
      <c r="DU31" s="834"/>
      <c r="DV31" s="834"/>
      <c r="DW31" s="834"/>
      <c r="DX31" s="834"/>
      <c r="DY31" s="834"/>
      <c r="DZ31" s="834"/>
      <c r="EA31" s="834"/>
      <c r="EB31" s="834"/>
      <c r="EC31" s="834"/>
      <c r="ED31" s="834"/>
      <c r="EE31" s="834"/>
      <c r="EF31" s="834"/>
      <c r="EG31" s="834"/>
      <c r="EH31" s="834"/>
      <c r="EI31" s="834"/>
      <c r="EJ31" s="834"/>
      <c r="EK31" s="834"/>
      <c r="EL31" s="834"/>
      <c r="EM31" s="834"/>
      <c r="EN31" s="834"/>
      <c r="EO31" s="834"/>
      <c r="EP31" s="834"/>
      <c r="EQ31" s="834"/>
      <c r="ER31" s="834"/>
      <c r="ES31" s="834"/>
      <c r="ET31" s="834"/>
      <c r="EU31" s="834"/>
      <c r="EV31" s="834"/>
      <c r="EW31" s="834"/>
      <c r="EX31" s="834"/>
      <c r="EY31" s="834"/>
      <c r="EZ31" s="834"/>
      <c r="FA31" s="834"/>
      <c r="FB31" s="834"/>
      <c r="FC31" s="834"/>
      <c r="FD31" s="834"/>
      <c r="FE31" s="834"/>
      <c r="FF31" s="834"/>
      <c r="FG31" s="834"/>
      <c r="FH31" s="834"/>
      <c r="FI31" s="834"/>
      <c r="FJ31" s="834"/>
      <c r="FK31" s="825"/>
    </row>
    <row r="32" spans="1:167" ht="7.5" customHeight="1" x14ac:dyDescent="0.15">
      <c r="A32" s="1642"/>
      <c r="B32" s="830"/>
      <c r="C32" s="1645"/>
      <c r="D32" s="1639"/>
      <c r="E32" s="1639"/>
      <c r="F32" s="840"/>
      <c r="G32" s="392"/>
      <c r="H32" s="1674" t="s">
        <v>19</v>
      </c>
      <c r="I32" s="1650" t="s">
        <v>24</v>
      </c>
      <c r="J32" s="1650"/>
      <c r="K32" s="1650"/>
      <c r="L32" s="1650"/>
      <c r="M32" s="1663" t="s">
        <v>25</v>
      </c>
      <c r="N32" s="1664">
        <v>1.3</v>
      </c>
      <c r="O32" s="1664"/>
      <c r="P32" s="682"/>
      <c r="Q32" s="682"/>
      <c r="R32" s="682"/>
      <c r="S32" s="682"/>
      <c r="T32" s="455"/>
      <c r="U32" s="391"/>
      <c r="V32" s="388"/>
      <c r="W32" s="388"/>
      <c r="X32" s="388"/>
      <c r="Y32" s="388"/>
      <c r="Z32" s="388"/>
      <c r="AA32" s="393"/>
      <c r="AB32" s="390"/>
      <c r="AC32" s="1545">
        <f>INT((U13+U15+U17+U20)*1.3)</f>
        <v>284081</v>
      </c>
      <c r="AD32" s="1546"/>
      <c r="AE32" s="1546"/>
      <c r="AF32" s="1546"/>
      <c r="AG32" s="1546"/>
      <c r="AH32" s="1546"/>
      <c r="AI32" s="1546"/>
      <c r="AJ32" s="1546"/>
      <c r="AK32" s="1586"/>
      <c r="AL32" s="387"/>
      <c r="AM32" s="388"/>
      <c r="AN32" s="388"/>
      <c r="AO32" s="388"/>
      <c r="AP32" s="388"/>
      <c r="AQ32" s="388"/>
      <c r="AR32" s="388"/>
      <c r="AS32" s="390"/>
      <c r="AT32" s="1545">
        <f>INT((AL13+AL15+AL17+AL20)*1.3)</f>
        <v>343752</v>
      </c>
      <c r="AU32" s="1652"/>
      <c r="AV32" s="1652"/>
      <c r="AW32" s="1652"/>
      <c r="AX32" s="1652"/>
      <c r="AY32" s="1652"/>
      <c r="AZ32" s="1652"/>
      <c r="BA32" s="1652"/>
      <c r="BB32" s="1543"/>
      <c r="BC32" s="391"/>
      <c r="BD32" s="388"/>
      <c r="BE32" s="388"/>
      <c r="BF32" s="388"/>
      <c r="BG32" s="388"/>
      <c r="BH32" s="388"/>
      <c r="BI32" s="388"/>
      <c r="BJ32" s="390"/>
      <c r="BK32" s="1545">
        <f>INT((BC13+BC15+BC17+BC20)*1.3)</f>
        <v>421618</v>
      </c>
      <c r="BL32" s="1652"/>
      <c r="BM32" s="1652"/>
      <c r="BN32" s="1652"/>
      <c r="BO32" s="1652"/>
      <c r="BP32" s="1652"/>
      <c r="BQ32" s="1652"/>
      <c r="BR32" s="1652"/>
      <c r="BS32" s="1543"/>
      <c r="BT32" s="391"/>
      <c r="BU32" s="388"/>
      <c r="BV32" s="388"/>
      <c r="BW32" s="388"/>
      <c r="BX32" s="388"/>
      <c r="BY32" s="388"/>
      <c r="BZ32" s="388"/>
      <c r="CA32" s="390"/>
      <c r="CB32" s="1545">
        <f>INT((BT13+BT15+BT17+BT20)*1.3)</f>
        <v>495584</v>
      </c>
      <c r="CC32" s="1543"/>
      <c r="CD32" s="1543"/>
      <c r="CE32" s="1543"/>
      <c r="CF32" s="1543"/>
      <c r="CG32" s="1543"/>
      <c r="CH32" s="1543"/>
      <c r="CI32" s="1543"/>
      <c r="CJ32" s="1547"/>
      <c r="CK32" s="834"/>
      <c r="CL32" s="834"/>
      <c r="CM32" s="834"/>
      <c r="CN32" s="834"/>
      <c r="CO32" s="834"/>
      <c r="CP32" s="834"/>
      <c r="CQ32" s="834"/>
      <c r="CR32" s="834"/>
      <c r="CS32" s="834"/>
      <c r="CT32" s="834"/>
      <c r="CU32" s="834"/>
      <c r="CV32" s="834"/>
      <c r="CW32" s="834"/>
      <c r="CX32" s="834"/>
      <c r="CY32" s="834"/>
      <c r="CZ32" s="834"/>
      <c r="DA32" s="834"/>
      <c r="DB32" s="834"/>
      <c r="DC32" s="834"/>
      <c r="DD32" s="834"/>
      <c r="DE32" s="834"/>
      <c r="DF32" s="834"/>
      <c r="DG32" s="834"/>
      <c r="DH32" s="834"/>
      <c r="DI32" s="834"/>
      <c r="DJ32" s="834"/>
      <c r="DK32" s="834"/>
      <c r="DL32" s="834"/>
      <c r="DM32" s="834"/>
      <c r="DN32" s="834"/>
      <c r="DO32" s="834"/>
      <c r="DP32" s="834"/>
      <c r="DQ32" s="834"/>
      <c r="DR32" s="834"/>
      <c r="DS32" s="834"/>
      <c r="DT32" s="834"/>
      <c r="DU32" s="834"/>
      <c r="DV32" s="834"/>
      <c r="DW32" s="834"/>
      <c r="DX32" s="834"/>
      <c r="DY32" s="834"/>
      <c r="DZ32" s="834"/>
      <c r="EA32" s="834"/>
      <c r="EB32" s="834"/>
      <c r="EC32" s="834"/>
      <c r="ED32" s="834"/>
      <c r="EE32" s="834"/>
      <c r="EF32" s="834"/>
      <c r="EG32" s="834"/>
      <c r="EH32" s="834"/>
      <c r="EI32" s="834"/>
      <c r="EJ32" s="834"/>
      <c r="EK32" s="834"/>
      <c r="EL32" s="834"/>
      <c r="EM32" s="834"/>
      <c r="EN32" s="834"/>
      <c r="EO32" s="834"/>
      <c r="EP32" s="834"/>
      <c r="EQ32" s="834"/>
      <c r="ER32" s="834"/>
      <c r="ES32" s="834"/>
      <c r="ET32" s="834"/>
      <c r="EU32" s="834"/>
      <c r="EV32" s="834"/>
      <c r="EW32" s="834"/>
      <c r="EX32" s="834"/>
      <c r="EY32" s="834"/>
      <c r="EZ32" s="834"/>
      <c r="FA32" s="834"/>
      <c r="FB32" s="834"/>
      <c r="FC32" s="834"/>
      <c r="FD32" s="834"/>
      <c r="FE32" s="834"/>
      <c r="FF32" s="834"/>
      <c r="FG32" s="834"/>
      <c r="FH32" s="834"/>
      <c r="FI32" s="834"/>
      <c r="FJ32" s="834"/>
      <c r="FK32" s="825"/>
    </row>
    <row r="33" spans="1:167" ht="7.5" customHeight="1" x14ac:dyDescent="0.15">
      <c r="A33" s="1642"/>
      <c r="B33" s="830"/>
      <c r="C33" s="1645"/>
      <c r="D33" s="1639"/>
      <c r="E33" s="1639"/>
      <c r="F33" s="840"/>
      <c r="G33" s="392"/>
      <c r="H33" s="1675"/>
      <c r="I33" s="1650"/>
      <c r="J33" s="1650"/>
      <c r="K33" s="1650"/>
      <c r="L33" s="1650"/>
      <c r="M33" s="1663"/>
      <c r="N33" s="1664"/>
      <c r="O33" s="1664"/>
      <c r="P33" s="682"/>
      <c r="Q33" s="682"/>
      <c r="R33" s="682"/>
      <c r="S33" s="682"/>
      <c r="T33" s="455"/>
      <c r="U33" s="391"/>
      <c r="V33" s="388"/>
      <c r="W33" s="388"/>
      <c r="X33" s="388"/>
      <c r="Y33" s="388"/>
      <c r="Z33" s="388"/>
      <c r="AA33" s="393"/>
      <c r="AB33" s="390"/>
      <c r="AC33" s="1545"/>
      <c r="AD33" s="1546"/>
      <c r="AE33" s="1546"/>
      <c r="AF33" s="1546"/>
      <c r="AG33" s="1546"/>
      <c r="AH33" s="1546"/>
      <c r="AI33" s="1546"/>
      <c r="AJ33" s="1546"/>
      <c r="AK33" s="1586"/>
      <c r="AL33" s="387"/>
      <c r="AM33" s="388"/>
      <c r="AN33" s="388"/>
      <c r="AO33" s="388"/>
      <c r="AP33" s="388"/>
      <c r="AQ33" s="388"/>
      <c r="AR33" s="388"/>
      <c r="AS33" s="390"/>
      <c r="AT33" s="1614"/>
      <c r="AU33" s="1652"/>
      <c r="AV33" s="1652"/>
      <c r="AW33" s="1652"/>
      <c r="AX33" s="1652"/>
      <c r="AY33" s="1652"/>
      <c r="AZ33" s="1652"/>
      <c r="BA33" s="1652"/>
      <c r="BB33" s="1543"/>
      <c r="BC33" s="391"/>
      <c r="BD33" s="388"/>
      <c r="BE33" s="388"/>
      <c r="BF33" s="388"/>
      <c r="BG33" s="388"/>
      <c r="BH33" s="388"/>
      <c r="BI33" s="388"/>
      <c r="BJ33" s="390"/>
      <c r="BK33" s="1614"/>
      <c r="BL33" s="1652"/>
      <c r="BM33" s="1652"/>
      <c r="BN33" s="1652"/>
      <c r="BO33" s="1652"/>
      <c r="BP33" s="1652"/>
      <c r="BQ33" s="1652"/>
      <c r="BR33" s="1652"/>
      <c r="BS33" s="1543"/>
      <c r="BT33" s="391"/>
      <c r="BU33" s="388"/>
      <c r="BV33" s="388"/>
      <c r="BW33" s="388"/>
      <c r="BX33" s="388"/>
      <c r="BY33" s="388"/>
      <c r="BZ33" s="388"/>
      <c r="CA33" s="390"/>
      <c r="CB33" s="1614"/>
      <c r="CC33" s="1543"/>
      <c r="CD33" s="1543"/>
      <c r="CE33" s="1543"/>
      <c r="CF33" s="1543"/>
      <c r="CG33" s="1543"/>
      <c r="CH33" s="1543"/>
      <c r="CI33" s="1543"/>
      <c r="CJ33" s="1547"/>
      <c r="CK33" s="834"/>
      <c r="CL33" s="834"/>
      <c r="CM33" s="834"/>
      <c r="CN33" s="834"/>
      <c r="CO33" s="834"/>
      <c r="CP33" s="834"/>
      <c r="CQ33" s="834"/>
      <c r="CR33" s="834"/>
      <c r="CS33" s="834"/>
      <c r="CT33" s="834"/>
      <c r="CU33" s="834"/>
      <c r="CV33" s="834"/>
      <c r="CW33" s="834"/>
      <c r="CX33" s="834"/>
      <c r="CY33" s="834"/>
      <c r="CZ33" s="834"/>
      <c r="DA33" s="834"/>
      <c r="DB33" s="834"/>
      <c r="DC33" s="834"/>
      <c r="DD33" s="834"/>
      <c r="DE33" s="834"/>
      <c r="DF33" s="834"/>
      <c r="DG33" s="834"/>
      <c r="DH33" s="834"/>
      <c r="DI33" s="834"/>
      <c r="DJ33" s="834"/>
      <c r="DK33" s="834"/>
      <c r="DL33" s="834"/>
      <c r="DM33" s="834"/>
      <c r="DN33" s="834"/>
      <c r="DO33" s="834"/>
      <c r="DP33" s="834"/>
      <c r="DQ33" s="834"/>
      <c r="DR33" s="834"/>
      <c r="DS33" s="834"/>
      <c r="DT33" s="834"/>
      <c r="DU33" s="834"/>
      <c r="DV33" s="834"/>
      <c r="DW33" s="834"/>
      <c r="DX33" s="834"/>
      <c r="DY33" s="834"/>
      <c r="DZ33" s="834"/>
      <c r="EA33" s="834"/>
      <c r="EB33" s="834"/>
      <c r="EC33" s="834"/>
      <c r="ED33" s="834"/>
      <c r="EE33" s="834"/>
      <c r="EF33" s="834"/>
      <c r="EG33" s="834"/>
      <c r="EH33" s="834"/>
      <c r="EI33" s="834"/>
      <c r="EJ33" s="834"/>
      <c r="EK33" s="834"/>
      <c r="EL33" s="834"/>
      <c r="EM33" s="834"/>
      <c r="EN33" s="834"/>
      <c r="EO33" s="834"/>
      <c r="EP33" s="834"/>
      <c r="EQ33" s="834"/>
      <c r="ER33" s="834"/>
      <c r="ES33" s="834"/>
      <c r="ET33" s="834"/>
      <c r="EU33" s="834"/>
      <c r="EV33" s="834"/>
      <c r="EW33" s="834"/>
      <c r="EX33" s="834"/>
      <c r="EY33" s="834"/>
      <c r="EZ33" s="834"/>
      <c r="FA33" s="834"/>
      <c r="FB33" s="834"/>
      <c r="FC33" s="834"/>
      <c r="FD33" s="834"/>
      <c r="FE33" s="834"/>
      <c r="FF33" s="834"/>
      <c r="FG33" s="834"/>
      <c r="FH33" s="834"/>
      <c r="FI33" s="834"/>
      <c r="FJ33" s="834"/>
      <c r="FK33" s="825"/>
    </row>
    <row r="34" spans="1:167" ht="14.25" customHeight="1" x14ac:dyDescent="0.15">
      <c r="A34" s="1642"/>
      <c r="B34" s="830"/>
      <c r="C34" s="1645"/>
      <c r="D34" s="1646"/>
      <c r="E34" s="1646"/>
      <c r="F34" s="840"/>
      <c r="G34" s="392"/>
      <c r="H34" s="835" t="s">
        <v>148</v>
      </c>
      <c r="I34" s="1672"/>
      <c r="J34" s="1672"/>
      <c r="K34" s="1672"/>
      <c r="L34" s="1672"/>
      <c r="M34" s="835"/>
      <c r="N34" s="1673">
        <f>SUM(N30:O33)</f>
        <v>2.6</v>
      </c>
      <c r="O34" s="1673"/>
      <c r="P34" s="680"/>
      <c r="Q34" s="685"/>
      <c r="R34" s="685"/>
      <c r="S34" s="681"/>
      <c r="T34" s="394"/>
      <c r="U34" s="391"/>
      <c r="V34" s="388"/>
      <c r="W34" s="388"/>
      <c r="X34" s="388"/>
      <c r="Y34" s="388"/>
      <c r="Z34" s="388"/>
      <c r="AA34" s="393"/>
      <c r="AB34" s="393"/>
      <c r="AC34" s="1589">
        <f>SUM(AC30:AK33)</f>
        <v>369305</v>
      </c>
      <c r="AD34" s="1590"/>
      <c r="AE34" s="1518"/>
      <c r="AF34" s="1518"/>
      <c r="AG34" s="1518"/>
      <c r="AH34" s="1518"/>
      <c r="AI34" s="1518"/>
      <c r="AJ34" s="1518"/>
      <c r="AK34" s="1618"/>
      <c r="AL34" s="387"/>
      <c r="AM34" s="388"/>
      <c r="AN34" s="388"/>
      <c r="AO34" s="395"/>
      <c r="AP34" s="388"/>
      <c r="AQ34" s="388"/>
      <c r="AR34" s="388"/>
      <c r="AS34" s="390"/>
      <c r="AT34" s="1589">
        <f>SUM(AT30:BB33)</f>
        <v>687504</v>
      </c>
      <c r="AU34" s="1590"/>
      <c r="AV34" s="1590"/>
      <c r="AW34" s="1590"/>
      <c r="AX34" s="1590"/>
      <c r="AY34" s="1590"/>
      <c r="AZ34" s="1590"/>
      <c r="BA34" s="1590"/>
      <c r="BB34" s="1590"/>
      <c r="BC34" s="391"/>
      <c r="BD34" s="388"/>
      <c r="BE34" s="388"/>
      <c r="BF34" s="395"/>
      <c r="BG34" s="388"/>
      <c r="BH34" s="388"/>
      <c r="BI34" s="388"/>
      <c r="BJ34" s="390"/>
      <c r="BK34" s="1589">
        <f>SUM(BK30:BS33)</f>
        <v>843236</v>
      </c>
      <c r="BL34" s="1590"/>
      <c r="BM34" s="1590"/>
      <c r="BN34" s="1590"/>
      <c r="BO34" s="1590"/>
      <c r="BP34" s="1590"/>
      <c r="BQ34" s="1590"/>
      <c r="BR34" s="1590"/>
      <c r="BS34" s="1590"/>
      <c r="BT34" s="391"/>
      <c r="BU34" s="388"/>
      <c r="BV34" s="388"/>
      <c r="BW34" s="395"/>
      <c r="BX34" s="388"/>
      <c r="BY34" s="388"/>
      <c r="BZ34" s="388"/>
      <c r="CA34" s="390"/>
      <c r="CB34" s="1589">
        <f>SUM(CB30:CJ33)</f>
        <v>991168</v>
      </c>
      <c r="CC34" s="1590"/>
      <c r="CD34" s="1590"/>
      <c r="CE34" s="1590"/>
      <c r="CF34" s="1590"/>
      <c r="CG34" s="1590"/>
      <c r="CH34" s="1590"/>
      <c r="CI34" s="1590"/>
      <c r="CJ34" s="1591"/>
      <c r="CK34" s="834"/>
      <c r="CL34" s="834"/>
      <c r="CM34" s="834"/>
      <c r="CN34" s="834"/>
      <c r="CO34" s="834"/>
      <c r="CP34" s="834"/>
      <c r="CQ34" s="834"/>
      <c r="CR34" s="834"/>
      <c r="CS34" s="834"/>
      <c r="CT34" s="834"/>
      <c r="CU34" s="834"/>
      <c r="CV34" s="834"/>
      <c r="CW34" s="834"/>
      <c r="CX34" s="834"/>
      <c r="CY34" s="834"/>
      <c r="CZ34" s="834"/>
      <c r="DA34" s="834"/>
      <c r="DB34" s="834"/>
      <c r="DC34" s="834"/>
      <c r="DD34" s="834"/>
      <c r="DE34" s="834"/>
      <c r="DF34" s="834"/>
      <c r="DG34" s="834"/>
      <c r="DH34" s="834"/>
      <c r="DI34" s="834"/>
      <c r="DJ34" s="834"/>
      <c r="DK34" s="834"/>
      <c r="DL34" s="834"/>
      <c r="DM34" s="834"/>
      <c r="DN34" s="834"/>
      <c r="DO34" s="834"/>
      <c r="DP34" s="834"/>
      <c r="DQ34" s="834"/>
      <c r="DR34" s="834"/>
      <c r="DS34" s="834"/>
      <c r="DT34" s="834"/>
      <c r="DU34" s="834"/>
      <c r="DV34" s="834"/>
      <c r="DW34" s="834"/>
      <c r="DX34" s="834"/>
      <c r="DY34" s="834"/>
      <c r="DZ34" s="834"/>
      <c r="EA34" s="834"/>
      <c r="EB34" s="834"/>
      <c r="EC34" s="834"/>
      <c r="ED34" s="834"/>
      <c r="EE34" s="834"/>
      <c r="EF34" s="834"/>
      <c r="EG34" s="834"/>
      <c r="EH34" s="834"/>
      <c r="EI34" s="834"/>
      <c r="EJ34" s="834"/>
      <c r="EK34" s="834"/>
      <c r="EL34" s="834"/>
      <c r="EM34" s="834"/>
      <c r="EN34" s="834"/>
      <c r="EO34" s="834"/>
      <c r="EP34" s="834"/>
      <c r="EQ34" s="834"/>
      <c r="ER34" s="834"/>
      <c r="ES34" s="834"/>
      <c r="ET34" s="834"/>
      <c r="EU34" s="834"/>
      <c r="EV34" s="834"/>
      <c r="EW34" s="834"/>
      <c r="EX34" s="834"/>
      <c r="EY34" s="834"/>
      <c r="EZ34" s="834"/>
      <c r="FA34" s="834"/>
      <c r="FB34" s="834"/>
      <c r="FC34" s="834"/>
      <c r="FD34" s="834"/>
      <c r="FE34" s="834"/>
      <c r="FF34" s="834"/>
      <c r="FG34" s="834"/>
      <c r="FH34" s="834"/>
      <c r="FI34" s="834"/>
      <c r="FJ34" s="834"/>
      <c r="FK34" s="825"/>
    </row>
    <row r="35" spans="1:167" ht="7.5" customHeight="1" x14ac:dyDescent="0.15">
      <c r="A35" s="1642"/>
      <c r="B35" s="831"/>
      <c r="C35" s="1644" t="s">
        <v>890</v>
      </c>
      <c r="D35" s="1551" t="s">
        <v>760</v>
      </c>
      <c r="E35" s="1638"/>
      <c r="F35" s="828"/>
      <c r="G35" s="382"/>
      <c r="H35" s="1647" t="s">
        <v>18</v>
      </c>
      <c r="I35" s="1649" t="s">
        <v>891</v>
      </c>
      <c r="J35" s="1649"/>
      <c r="K35" s="1649"/>
      <c r="L35" s="1649"/>
      <c r="M35" s="1651" t="s">
        <v>892</v>
      </c>
      <c r="N35" s="1653">
        <v>0.95</v>
      </c>
      <c r="O35" s="1654"/>
      <c r="P35" s="396"/>
      <c r="Q35" s="396"/>
      <c r="R35" s="396"/>
      <c r="S35" s="396"/>
      <c r="T35" s="397"/>
      <c r="U35" s="383"/>
      <c r="V35" s="1660" t="s">
        <v>893</v>
      </c>
      <c r="W35" s="1661"/>
      <c r="X35" s="384"/>
      <c r="Y35" s="384"/>
      <c r="Z35" s="384"/>
      <c r="AA35" s="385"/>
      <c r="AB35" s="386"/>
      <c r="AC35" s="1534">
        <f>INT((U13+U15+U17)*0.95*0.3)</f>
        <v>62279</v>
      </c>
      <c r="AD35" s="1535"/>
      <c r="AE35" s="1535"/>
      <c r="AF35" s="1535"/>
      <c r="AG35" s="1535"/>
      <c r="AH35" s="1535"/>
      <c r="AI35" s="1535"/>
      <c r="AJ35" s="1535"/>
      <c r="AK35" s="1556"/>
      <c r="AL35" s="398"/>
      <c r="AM35" s="384"/>
      <c r="AN35" s="384"/>
      <c r="AO35" s="384"/>
      <c r="AP35" s="384"/>
      <c r="AQ35" s="384"/>
      <c r="AR35" s="385"/>
      <c r="AS35" s="386"/>
      <c r="AT35" s="1534">
        <f>INT((AL13+AL15+AL17)*0.95)</f>
        <v>245028</v>
      </c>
      <c r="AU35" s="1535"/>
      <c r="AV35" s="1535"/>
      <c r="AW35" s="1535"/>
      <c r="AX35" s="1535"/>
      <c r="AY35" s="1535"/>
      <c r="AZ35" s="1535"/>
      <c r="BA35" s="1535"/>
      <c r="BB35" s="1556"/>
      <c r="BC35" s="383"/>
      <c r="BD35" s="384"/>
      <c r="BE35" s="384"/>
      <c r="BF35" s="384"/>
      <c r="BG35" s="384"/>
      <c r="BH35" s="384"/>
      <c r="BI35" s="385"/>
      <c r="BJ35" s="386"/>
      <c r="BK35" s="1534">
        <f>INT((BC13+BC15+BC17)*0.95)</f>
        <v>292430</v>
      </c>
      <c r="BL35" s="1535"/>
      <c r="BM35" s="1535"/>
      <c r="BN35" s="1535"/>
      <c r="BO35" s="1535"/>
      <c r="BP35" s="1535"/>
      <c r="BQ35" s="1535"/>
      <c r="BR35" s="1535"/>
      <c r="BS35" s="1556"/>
      <c r="BT35" s="383"/>
      <c r="BU35" s="384"/>
      <c r="BV35" s="384"/>
      <c r="BW35" s="384"/>
      <c r="BX35" s="384"/>
      <c r="BY35" s="384"/>
      <c r="BZ35" s="385"/>
      <c r="CA35" s="386"/>
      <c r="CB35" s="1534">
        <f>INT((BT13+BT15+BT17)*0.95)</f>
        <v>336983</v>
      </c>
      <c r="CC35" s="1535"/>
      <c r="CD35" s="1535"/>
      <c r="CE35" s="1535"/>
      <c r="CF35" s="1535"/>
      <c r="CG35" s="1535"/>
      <c r="CH35" s="1535"/>
      <c r="CI35" s="1535"/>
      <c r="CJ35" s="1556"/>
      <c r="CK35" s="834"/>
      <c r="CL35" s="834"/>
      <c r="CM35" s="834"/>
      <c r="CN35" s="834"/>
      <c r="CO35" s="834"/>
      <c r="CP35" s="834"/>
      <c r="CQ35" s="834"/>
      <c r="CR35" s="834"/>
      <c r="CS35" s="834"/>
      <c r="CT35" s="834"/>
      <c r="CU35" s="834"/>
      <c r="CV35" s="834"/>
      <c r="CW35" s="834"/>
      <c r="CX35" s="834"/>
      <c r="CY35" s="834"/>
      <c r="CZ35" s="834"/>
      <c r="DA35" s="834"/>
      <c r="DB35" s="834"/>
      <c r="DC35" s="834"/>
      <c r="DD35" s="834"/>
      <c r="DE35" s="834"/>
      <c r="DF35" s="834"/>
      <c r="DG35" s="834"/>
      <c r="DH35" s="834"/>
      <c r="DI35" s="834"/>
      <c r="DJ35" s="834"/>
      <c r="DK35" s="834"/>
      <c r="DL35" s="834"/>
      <c r="DM35" s="834"/>
      <c r="DN35" s="834"/>
      <c r="DO35" s="834"/>
      <c r="DP35" s="834"/>
      <c r="DQ35" s="834"/>
      <c r="DR35" s="834"/>
      <c r="DS35" s="834"/>
      <c r="DT35" s="834"/>
      <c r="DU35" s="834"/>
      <c r="DV35" s="834"/>
      <c r="DW35" s="834"/>
      <c r="DX35" s="834"/>
      <c r="DY35" s="834"/>
      <c r="DZ35" s="834"/>
      <c r="EA35" s="834"/>
      <c r="EB35" s="834"/>
      <c r="EC35" s="834"/>
      <c r="ED35" s="834"/>
      <c r="EE35" s="834"/>
      <c r="EF35" s="834"/>
      <c r="EG35" s="834"/>
      <c r="EH35" s="834"/>
      <c r="EI35" s="834"/>
      <c r="EJ35" s="834"/>
      <c r="EK35" s="834"/>
      <c r="EL35" s="834"/>
      <c r="EM35" s="834"/>
      <c r="EN35" s="834"/>
      <c r="EO35" s="834"/>
      <c r="EP35" s="834"/>
      <c r="EQ35" s="834"/>
      <c r="ER35" s="834"/>
      <c r="ES35" s="834"/>
      <c r="ET35" s="834"/>
      <c r="EU35" s="834"/>
      <c r="EV35" s="834"/>
      <c r="EW35" s="834"/>
      <c r="EX35" s="834"/>
      <c r="EY35" s="834"/>
      <c r="EZ35" s="834"/>
      <c r="FA35" s="834"/>
      <c r="FB35" s="834"/>
      <c r="FC35" s="834"/>
      <c r="FD35" s="834"/>
      <c r="FE35" s="834"/>
      <c r="FF35" s="834"/>
      <c r="FG35" s="834"/>
      <c r="FH35" s="834"/>
      <c r="FI35" s="834"/>
      <c r="FJ35" s="834"/>
      <c r="FK35" s="825"/>
    </row>
    <row r="36" spans="1:167" ht="7.5" customHeight="1" x14ac:dyDescent="0.15">
      <c r="A36" s="1642"/>
      <c r="B36" s="830"/>
      <c r="C36" s="1669"/>
      <c r="D36" s="1639"/>
      <c r="E36" s="1639"/>
      <c r="F36" s="840"/>
      <c r="G36" s="392"/>
      <c r="H36" s="1671"/>
      <c r="I36" s="1650"/>
      <c r="J36" s="1650"/>
      <c r="K36" s="1650"/>
      <c r="L36" s="1650"/>
      <c r="M36" s="1663"/>
      <c r="N36" s="1665"/>
      <c r="O36" s="1665"/>
      <c r="P36" s="682"/>
      <c r="Q36" s="682"/>
      <c r="R36" s="682"/>
      <c r="S36" s="682"/>
      <c r="T36" s="399"/>
      <c r="U36" s="391"/>
      <c r="V36" s="1662"/>
      <c r="W36" s="1662"/>
      <c r="X36" s="388"/>
      <c r="Y36" s="388"/>
      <c r="Z36" s="388"/>
      <c r="AA36" s="389"/>
      <c r="AB36" s="390"/>
      <c r="AC36" s="1545"/>
      <c r="AD36" s="1546"/>
      <c r="AE36" s="1546"/>
      <c r="AF36" s="1546"/>
      <c r="AG36" s="1546"/>
      <c r="AH36" s="1546"/>
      <c r="AI36" s="1546"/>
      <c r="AJ36" s="1546"/>
      <c r="AK36" s="1586"/>
      <c r="AL36" s="387"/>
      <c r="AM36" s="388"/>
      <c r="AN36" s="388"/>
      <c r="AO36" s="388"/>
      <c r="AP36" s="388"/>
      <c r="AQ36" s="388"/>
      <c r="AR36" s="389"/>
      <c r="AS36" s="390"/>
      <c r="AT36" s="1545"/>
      <c r="AU36" s="1546"/>
      <c r="AV36" s="1546"/>
      <c r="AW36" s="1546"/>
      <c r="AX36" s="1546"/>
      <c r="AY36" s="1546"/>
      <c r="AZ36" s="1546"/>
      <c r="BA36" s="1546"/>
      <c r="BB36" s="1586"/>
      <c r="BC36" s="391"/>
      <c r="BD36" s="388"/>
      <c r="BE36" s="388"/>
      <c r="BF36" s="388"/>
      <c r="BG36" s="388"/>
      <c r="BH36" s="388"/>
      <c r="BI36" s="389"/>
      <c r="BJ36" s="390"/>
      <c r="BK36" s="1545"/>
      <c r="BL36" s="1546"/>
      <c r="BM36" s="1546"/>
      <c r="BN36" s="1546"/>
      <c r="BO36" s="1546"/>
      <c r="BP36" s="1546"/>
      <c r="BQ36" s="1546"/>
      <c r="BR36" s="1546"/>
      <c r="BS36" s="1586"/>
      <c r="BT36" s="391"/>
      <c r="BU36" s="388"/>
      <c r="BV36" s="388"/>
      <c r="BW36" s="388"/>
      <c r="BX36" s="388"/>
      <c r="BY36" s="388"/>
      <c r="BZ36" s="389"/>
      <c r="CA36" s="390"/>
      <c r="CB36" s="1545"/>
      <c r="CC36" s="1546"/>
      <c r="CD36" s="1546"/>
      <c r="CE36" s="1546"/>
      <c r="CF36" s="1546"/>
      <c r="CG36" s="1546"/>
      <c r="CH36" s="1546"/>
      <c r="CI36" s="1546"/>
      <c r="CJ36" s="1586"/>
      <c r="CK36" s="834"/>
      <c r="CL36" s="834"/>
      <c r="CM36" s="834"/>
      <c r="CN36" s="834"/>
      <c r="CO36" s="834"/>
      <c r="CP36" s="834"/>
      <c r="CQ36" s="834"/>
      <c r="CR36" s="834"/>
      <c r="CS36" s="834"/>
      <c r="CT36" s="834"/>
      <c r="CU36" s="834"/>
      <c r="CV36" s="834"/>
      <c r="CW36" s="834"/>
      <c r="CX36" s="834"/>
      <c r="CY36" s="834"/>
      <c r="CZ36" s="834"/>
      <c r="DA36" s="834"/>
      <c r="DB36" s="834"/>
      <c r="DC36" s="834"/>
      <c r="DD36" s="834"/>
      <c r="DE36" s="834"/>
      <c r="DF36" s="834"/>
      <c r="DG36" s="834"/>
      <c r="DH36" s="834"/>
      <c r="DI36" s="834"/>
      <c r="DJ36" s="834"/>
      <c r="DK36" s="834"/>
      <c r="DL36" s="834"/>
      <c r="DM36" s="834"/>
      <c r="DN36" s="834"/>
      <c r="DO36" s="834"/>
      <c r="DP36" s="834"/>
      <c r="DQ36" s="834"/>
      <c r="DR36" s="834"/>
      <c r="DS36" s="834"/>
      <c r="DT36" s="834"/>
      <c r="DU36" s="834"/>
      <c r="DV36" s="834"/>
      <c r="DW36" s="834"/>
      <c r="DX36" s="834"/>
      <c r="DY36" s="834"/>
      <c r="DZ36" s="834"/>
      <c r="EA36" s="834"/>
      <c r="EB36" s="834"/>
      <c r="EC36" s="834"/>
      <c r="ED36" s="834"/>
      <c r="EE36" s="834"/>
      <c r="EF36" s="834"/>
      <c r="EG36" s="834"/>
      <c r="EH36" s="834"/>
      <c r="EI36" s="834"/>
      <c r="EJ36" s="834"/>
      <c r="EK36" s="834"/>
      <c r="EL36" s="834"/>
      <c r="EM36" s="834"/>
      <c r="EN36" s="834"/>
      <c r="EO36" s="834"/>
      <c r="EP36" s="834"/>
      <c r="EQ36" s="834"/>
      <c r="ER36" s="834"/>
      <c r="ES36" s="834"/>
      <c r="ET36" s="834"/>
      <c r="EU36" s="834"/>
      <c r="EV36" s="834"/>
      <c r="EW36" s="834"/>
      <c r="EX36" s="834"/>
      <c r="EY36" s="834"/>
      <c r="EZ36" s="834"/>
      <c r="FA36" s="834"/>
      <c r="FB36" s="834"/>
      <c r="FC36" s="834"/>
      <c r="FD36" s="834"/>
      <c r="FE36" s="834"/>
      <c r="FF36" s="834"/>
      <c r="FG36" s="834"/>
      <c r="FH36" s="834"/>
      <c r="FI36" s="834"/>
      <c r="FJ36" s="834"/>
      <c r="FK36" s="825"/>
    </row>
    <row r="37" spans="1:167" ht="7.5" customHeight="1" x14ac:dyDescent="0.15">
      <c r="A37" s="1642"/>
      <c r="B37" s="830"/>
      <c r="C37" s="1669"/>
      <c r="D37" s="1639"/>
      <c r="E37" s="1639"/>
      <c r="F37" s="840"/>
      <c r="G37" s="392"/>
      <c r="H37" s="1676" t="s">
        <v>19</v>
      </c>
      <c r="I37" s="1650" t="s">
        <v>891</v>
      </c>
      <c r="J37" s="1650"/>
      <c r="K37" s="1650"/>
      <c r="L37" s="1650"/>
      <c r="M37" s="1663" t="s">
        <v>892</v>
      </c>
      <c r="N37" s="1664">
        <v>0.95</v>
      </c>
      <c r="O37" s="1664"/>
      <c r="P37" s="682"/>
      <c r="Q37" s="682"/>
      <c r="R37" s="682"/>
      <c r="S37" s="682"/>
      <c r="T37" s="399"/>
      <c r="U37" s="391"/>
      <c r="V37" s="388"/>
      <c r="W37" s="388"/>
      <c r="X37" s="388"/>
      <c r="Y37" s="388"/>
      <c r="Z37" s="388"/>
      <c r="AA37" s="393"/>
      <c r="AB37" s="390"/>
      <c r="AC37" s="1668">
        <f>INT((U13+U15+U17)*0.95)</f>
        <v>207597</v>
      </c>
      <c r="AD37" s="1678"/>
      <c r="AE37" s="1678"/>
      <c r="AF37" s="1678"/>
      <c r="AG37" s="1678"/>
      <c r="AH37" s="1678"/>
      <c r="AI37" s="1678"/>
      <c r="AJ37" s="1678"/>
      <c r="AK37" s="1679"/>
      <c r="AL37" s="387"/>
      <c r="AM37" s="388"/>
      <c r="AN37" s="388"/>
      <c r="AO37" s="388"/>
      <c r="AP37" s="388"/>
      <c r="AQ37" s="388"/>
      <c r="AR37" s="393"/>
      <c r="AS37" s="390"/>
      <c r="AT37" s="1545">
        <f>INT((AL13+AL15+AL17)*0.95)</f>
        <v>245028</v>
      </c>
      <c r="AU37" s="1543"/>
      <c r="AV37" s="1543"/>
      <c r="AW37" s="1543"/>
      <c r="AX37" s="1543"/>
      <c r="AY37" s="1543"/>
      <c r="AZ37" s="1543"/>
      <c r="BA37" s="1543"/>
      <c r="BB37" s="1543"/>
      <c r="BC37" s="391"/>
      <c r="BD37" s="388"/>
      <c r="BE37" s="388"/>
      <c r="BF37" s="388"/>
      <c r="BG37" s="388"/>
      <c r="BH37" s="388"/>
      <c r="BI37" s="393"/>
      <c r="BJ37" s="390"/>
      <c r="BK37" s="1545">
        <f>INT((BC13+BC15+BC17)*0.95)</f>
        <v>292430</v>
      </c>
      <c r="BL37" s="1543"/>
      <c r="BM37" s="1543"/>
      <c r="BN37" s="1543"/>
      <c r="BO37" s="1543"/>
      <c r="BP37" s="1543"/>
      <c r="BQ37" s="1543"/>
      <c r="BR37" s="1543"/>
      <c r="BS37" s="1543"/>
      <c r="BT37" s="391"/>
      <c r="BU37" s="388"/>
      <c r="BV37" s="388"/>
      <c r="BW37" s="388"/>
      <c r="BX37" s="388"/>
      <c r="BY37" s="388"/>
      <c r="BZ37" s="393"/>
      <c r="CA37" s="390"/>
      <c r="CB37" s="1545">
        <f>INT((BT13+BT15+BT17)*0.95)</f>
        <v>336983</v>
      </c>
      <c r="CC37" s="1543"/>
      <c r="CD37" s="1543"/>
      <c r="CE37" s="1543"/>
      <c r="CF37" s="1543"/>
      <c r="CG37" s="1543"/>
      <c r="CH37" s="1543"/>
      <c r="CI37" s="1543"/>
      <c r="CJ37" s="1547"/>
      <c r="CK37" s="834"/>
      <c r="CL37" s="834"/>
      <c r="CM37" s="834"/>
      <c r="CN37" s="834"/>
      <c r="CO37" s="834"/>
      <c r="CP37" s="834"/>
      <c r="CQ37" s="834"/>
      <c r="CR37" s="834"/>
      <c r="CS37" s="834"/>
      <c r="CT37" s="834"/>
      <c r="CU37" s="834"/>
      <c r="CV37" s="834"/>
      <c r="CW37" s="834"/>
      <c r="CX37" s="834"/>
      <c r="CY37" s="834"/>
      <c r="CZ37" s="834"/>
      <c r="DA37" s="834"/>
      <c r="DB37" s="834"/>
      <c r="DC37" s="834"/>
      <c r="DD37" s="834"/>
      <c r="DE37" s="834"/>
      <c r="DF37" s="834"/>
      <c r="DG37" s="834"/>
      <c r="DH37" s="834"/>
      <c r="DI37" s="834"/>
      <c r="DJ37" s="834"/>
      <c r="DK37" s="834"/>
      <c r="DL37" s="834"/>
      <c r="DM37" s="834"/>
      <c r="DN37" s="834"/>
      <c r="DO37" s="834"/>
      <c r="DP37" s="834"/>
      <c r="DQ37" s="834"/>
      <c r="DR37" s="834"/>
      <c r="DS37" s="834"/>
      <c r="DT37" s="834"/>
      <c r="DU37" s="834"/>
      <c r="DV37" s="834"/>
      <c r="DW37" s="834"/>
      <c r="DX37" s="834"/>
      <c r="DY37" s="834"/>
      <c r="DZ37" s="834"/>
      <c r="EA37" s="834"/>
      <c r="EB37" s="834"/>
      <c r="EC37" s="834"/>
      <c r="ED37" s="834"/>
      <c r="EE37" s="834"/>
      <c r="EF37" s="834"/>
      <c r="EG37" s="834"/>
      <c r="EH37" s="834"/>
      <c r="EI37" s="834"/>
      <c r="EJ37" s="834"/>
      <c r="EK37" s="834"/>
      <c r="EL37" s="834"/>
      <c r="EM37" s="834"/>
      <c r="EN37" s="834"/>
      <c r="EO37" s="834"/>
      <c r="EP37" s="834"/>
      <c r="EQ37" s="834"/>
      <c r="ER37" s="834"/>
      <c r="ES37" s="834"/>
      <c r="ET37" s="834"/>
      <c r="EU37" s="834"/>
      <c r="EV37" s="834"/>
      <c r="EW37" s="834"/>
      <c r="EX37" s="834"/>
      <c r="EY37" s="834"/>
      <c r="EZ37" s="834"/>
      <c r="FA37" s="834"/>
      <c r="FB37" s="834"/>
      <c r="FC37" s="834"/>
      <c r="FD37" s="834"/>
      <c r="FE37" s="834"/>
      <c r="FF37" s="834"/>
      <c r="FG37" s="834"/>
      <c r="FH37" s="834"/>
      <c r="FI37" s="834"/>
      <c r="FJ37" s="834"/>
      <c r="FK37" s="825"/>
    </row>
    <row r="38" spans="1:167" ht="7.5" customHeight="1" x14ac:dyDescent="0.15">
      <c r="A38" s="1642"/>
      <c r="B38" s="830"/>
      <c r="C38" s="1669"/>
      <c r="D38" s="1639"/>
      <c r="E38" s="1639"/>
      <c r="F38" s="840"/>
      <c r="G38" s="392"/>
      <c r="H38" s="1677"/>
      <c r="I38" s="1650"/>
      <c r="J38" s="1650"/>
      <c r="K38" s="1650"/>
      <c r="L38" s="1650"/>
      <c r="M38" s="1663"/>
      <c r="N38" s="1664"/>
      <c r="O38" s="1664"/>
      <c r="P38" s="682"/>
      <c r="Q38" s="682"/>
      <c r="R38" s="682"/>
      <c r="S38" s="682"/>
      <c r="T38" s="399"/>
      <c r="U38" s="391"/>
      <c r="V38" s="388"/>
      <c r="W38" s="388"/>
      <c r="X38" s="388"/>
      <c r="Y38" s="388"/>
      <c r="Z38" s="388"/>
      <c r="AA38" s="393"/>
      <c r="AB38" s="390"/>
      <c r="AC38" s="1668"/>
      <c r="AD38" s="1678"/>
      <c r="AE38" s="1678"/>
      <c r="AF38" s="1678"/>
      <c r="AG38" s="1678"/>
      <c r="AH38" s="1678"/>
      <c r="AI38" s="1678"/>
      <c r="AJ38" s="1678"/>
      <c r="AK38" s="1679"/>
      <c r="AL38" s="387"/>
      <c r="AM38" s="388"/>
      <c r="AN38" s="388"/>
      <c r="AO38" s="388"/>
      <c r="AP38" s="388"/>
      <c r="AQ38" s="388"/>
      <c r="AR38" s="393"/>
      <c r="AS38" s="390"/>
      <c r="AT38" s="1614"/>
      <c r="AU38" s="1543"/>
      <c r="AV38" s="1543"/>
      <c r="AW38" s="1543"/>
      <c r="AX38" s="1543"/>
      <c r="AY38" s="1543"/>
      <c r="AZ38" s="1543"/>
      <c r="BA38" s="1543"/>
      <c r="BB38" s="1543"/>
      <c r="BC38" s="391"/>
      <c r="BD38" s="388"/>
      <c r="BE38" s="388"/>
      <c r="BF38" s="388"/>
      <c r="BG38" s="388"/>
      <c r="BH38" s="388"/>
      <c r="BI38" s="393"/>
      <c r="BJ38" s="390"/>
      <c r="BK38" s="1614"/>
      <c r="BL38" s="1543"/>
      <c r="BM38" s="1543"/>
      <c r="BN38" s="1543"/>
      <c r="BO38" s="1543"/>
      <c r="BP38" s="1543"/>
      <c r="BQ38" s="1543"/>
      <c r="BR38" s="1543"/>
      <c r="BS38" s="1543"/>
      <c r="BT38" s="391"/>
      <c r="BU38" s="388"/>
      <c r="BV38" s="388"/>
      <c r="BW38" s="388"/>
      <c r="BX38" s="388"/>
      <c r="BY38" s="388"/>
      <c r="BZ38" s="393"/>
      <c r="CA38" s="390"/>
      <c r="CB38" s="1614"/>
      <c r="CC38" s="1543"/>
      <c r="CD38" s="1543"/>
      <c r="CE38" s="1543"/>
      <c r="CF38" s="1543"/>
      <c r="CG38" s="1543"/>
      <c r="CH38" s="1543"/>
      <c r="CI38" s="1543"/>
      <c r="CJ38" s="1547"/>
      <c r="CK38" s="834"/>
      <c r="CL38" s="834"/>
      <c r="CM38" s="834"/>
      <c r="CN38" s="834"/>
      <c r="CO38" s="834"/>
      <c r="CP38" s="834"/>
      <c r="CQ38" s="834"/>
      <c r="CR38" s="834"/>
      <c r="CS38" s="834"/>
      <c r="CT38" s="834"/>
      <c r="CU38" s="834"/>
      <c r="CV38" s="834"/>
      <c r="CW38" s="834"/>
      <c r="CX38" s="834"/>
      <c r="CY38" s="834"/>
      <c r="CZ38" s="834"/>
      <c r="DA38" s="834"/>
      <c r="DB38" s="834"/>
      <c r="DC38" s="834"/>
      <c r="DD38" s="834"/>
      <c r="DE38" s="834"/>
      <c r="DF38" s="834"/>
      <c r="DG38" s="834"/>
      <c r="DH38" s="834"/>
      <c r="DI38" s="834"/>
      <c r="DJ38" s="834"/>
      <c r="DK38" s="834"/>
      <c r="DL38" s="834"/>
      <c r="DM38" s="834"/>
      <c r="DN38" s="834"/>
      <c r="DO38" s="834"/>
      <c r="DP38" s="834"/>
      <c r="DQ38" s="834"/>
      <c r="DR38" s="834"/>
      <c r="DS38" s="834"/>
      <c r="DT38" s="834"/>
      <c r="DU38" s="834"/>
      <c r="DV38" s="834"/>
      <c r="DW38" s="834"/>
      <c r="DX38" s="834"/>
      <c r="DY38" s="834"/>
      <c r="DZ38" s="834"/>
      <c r="EA38" s="834"/>
      <c r="EB38" s="834"/>
      <c r="EC38" s="834"/>
      <c r="ED38" s="834"/>
      <c r="EE38" s="834"/>
      <c r="EF38" s="834"/>
      <c r="EG38" s="834"/>
      <c r="EH38" s="834"/>
      <c r="EI38" s="834"/>
      <c r="EJ38" s="834"/>
      <c r="EK38" s="834"/>
      <c r="EL38" s="834"/>
      <c r="EM38" s="834"/>
      <c r="EN38" s="834"/>
      <c r="EO38" s="834"/>
      <c r="EP38" s="834"/>
      <c r="EQ38" s="834"/>
      <c r="ER38" s="834"/>
      <c r="ES38" s="834"/>
      <c r="ET38" s="834"/>
      <c r="EU38" s="834"/>
      <c r="EV38" s="834"/>
      <c r="EW38" s="834"/>
      <c r="EX38" s="834"/>
      <c r="EY38" s="834"/>
      <c r="EZ38" s="834"/>
      <c r="FA38" s="834"/>
      <c r="FB38" s="834"/>
      <c r="FC38" s="834"/>
      <c r="FD38" s="834"/>
      <c r="FE38" s="834"/>
      <c r="FF38" s="834"/>
      <c r="FG38" s="834"/>
      <c r="FH38" s="834"/>
      <c r="FI38" s="834"/>
      <c r="FJ38" s="834"/>
      <c r="FK38" s="825"/>
    </row>
    <row r="39" spans="1:167" ht="7.15" customHeight="1" x14ac:dyDescent="0.15">
      <c r="A39" s="1642"/>
      <c r="B39" s="830"/>
      <c r="C39" s="1669"/>
      <c r="D39" s="1639"/>
      <c r="E39" s="1639"/>
      <c r="F39" s="840"/>
      <c r="G39" s="392"/>
      <c r="H39" s="1663" t="s">
        <v>148</v>
      </c>
      <c r="I39" s="394"/>
      <c r="J39" s="394"/>
      <c r="K39" s="394"/>
      <c r="L39" s="394"/>
      <c r="M39" s="394"/>
      <c r="N39" s="1664">
        <f>SUM(N35:O38)</f>
        <v>1.9</v>
      </c>
      <c r="O39" s="1665"/>
      <c r="P39" s="682"/>
      <c r="Q39" s="682"/>
      <c r="R39" s="682"/>
      <c r="S39" s="682"/>
      <c r="T39" s="394"/>
      <c r="U39" s="391"/>
      <c r="V39" s="388"/>
      <c r="W39" s="388"/>
      <c r="X39" s="388"/>
      <c r="Y39" s="388"/>
      <c r="Z39" s="388"/>
      <c r="AA39" s="393"/>
      <c r="AB39" s="390"/>
      <c r="AC39" s="1545">
        <f>SUM(AC35:AK38)</f>
        <v>269876</v>
      </c>
      <c r="AD39" s="1546"/>
      <c r="AE39" s="1543"/>
      <c r="AF39" s="1543"/>
      <c r="AG39" s="1543"/>
      <c r="AH39" s="1543"/>
      <c r="AI39" s="1543"/>
      <c r="AJ39" s="1543"/>
      <c r="AK39" s="1547"/>
      <c r="AL39" s="387"/>
      <c r="AM39" s="388"/>
      <c r="AN39" s="388"/>
      <c r="AO39" s="388"/>
      <c r="AP39" s="388"/>
      <c r="AQ39" s="388"/>
      <c r="AR39" s="393"/>
      <c r="AS39" s="390"/>
      <c r="AT39" s="1668">
        <f>SUM(AT35:BB38)</f>
        <v>490056</v>
      </c>
      <c r="AU39" s="1543"/>
      <c r="AV39" s="1543"/>
      <c r="AW39" s="1543"/>
      <c r="AX39" s="1543"/>
      <c r="AY39" s="1543"/>
      <c r="AZ39" s="1543"/>
      <c r="BA39" s="1543"/>
      <c r="BB39" s="1543"/>
      <c r="BC39" s="391"/>
      <c r="BD39" s="388"/>
      <c r="BE39" s="388"/>
      <c r="BF39" s="388"/>
      <c r="BG39" s="388"/>
      <c r="BH39" s="388"/>
      <c r="BI39" s="393"/>
      <c r="BJ39" s="390"/>
      <c r="BK39" s="1668">
        <f>SUM(BK35:BS38)</f>
        <v>584860</v>
      </c>
      <c r="BL39" s="1543"/>
      <c r="BM39" s="1543"/>
      <c r="BN39" s="1543"/>
      <c r="BO39" s="1543"/>
      <c r="BP39" s="1543"/>
      <c r="BQ39" s="1543"/>
      <c r="BR39" s="1543"/>
      <c r="BS39" s="1543"/>
      <c r="BT39" s="391"/>
      <c r="BU39" s="388"/>
      <c r="BV39" s="388"/>
      <c r="BW39" s="388"/>
      <c r="BX39" s="388"/>
      <c r="BY39" s="388"/>
      <c r="BZ39" s="393"/>
      <c r="CA39" s="390"/>
      <c r="CB39" s="1668">
        <f>SUM(CB35:CJ38)</f>
        <v>673966</v>
      </c>
      <c r="CC39" s="1543"/>
      <c r="CD39" s="1543"/>
      <c r="CE39" s="1543"/>
      <c r="CF39" s="1543"/>
      <c r="CG39" s="1543"/>
      <c r="CH39" s="1543"/>
      <c r="CI39" s="1543"/>
      <c r="CJ39" s="1547"/>
      <c r="CK39" s="834"/>
      <c r="CL39" s="834"/>
      <c r="CM39" s="834"/>
      <c r="CN39" s="834"/>
      <c r="CO39" s="834"/>
      <c r="CP39" s="834"/>
      <c r="CQ39" s="834"/>
      <c r="CR39" s="834"/>
      <c r="CS39" s="834"/>
      <c r="CT39" s="834"/>
      <c r="CU39" s="834"/>
      <c r="CV39" s="834"/>
      <c r="CW39" s="834"/>
      <c r="CX39" s="834"/>
      <c r="CY39" s="834"/>
      <c r="CZ39" s="834"/>
      <c r="DA39" s="834"/>
      <c r="DB39" s="834"/>
      <c r="DC39" s="834"/>
      <c r="DD39" s="834"/>
      <c r="DE39" s="834"/>
      <c r="DF39" s="834"/>
      <c r="DG39" s="834"/>
      <c r="DH39" s="834"/>
      <c r="DI39" s="834"/>
      <c r="DJ39" s="834"/>
      <c r="DK39" s="834"/>
      <c r="DL39" s="834"/>
      <c r="DM39" s="834"/>
      <c r="DN39" s="834"/>
      <c r="DO39" s="834"/>
      <c r="DP39" s="834"/>
      <c r="DQ39" s="834"/>
      <c r="DR39" s="834"/>
      <c r="DS39" s="834"/>
      <c r="DT39" s="834"/>
      <c r="DU39" s="834"/>
      <c r="DV39" s="834"/>
      <c r="DW39" s="834"/>
      <c r="DX39" s="834"/>
      <c r="DY39" s="834"/>
      <c r="DZ39" s="834"/>
      <c r="EA39" s="834"/>
      <c r="EB39" s="834"/>
      <c r="EC39" s="834"/>
      <c r="ED39" s="834"/>
      <c r="EE39" s="834"/>
      <c r="EF39" s="834"/>
      <c r="EG39" s="834"/>
      <c r="EH39" s="834"/>
      <c r="EI39" s="834"/>
      <c r="EJ39" s="834"/>
      <c r="EK39" s="834"/>
      <c r="EL39" s="834"/>
      <c r="EM39" s="834"/>
      <c r="EN39" s="834"/>
      <c r="EO39" s="834"/>
      <c r="EP39" s="834"/>
      <c r="EQ39" s="834"/>
      <c r="ER39" s="834"/>
      <c r="ES39" s="834"/>
      <c r="ET39" s="834"/>
      <c r="EU39" s="834"/>
      <c r="EV39" s="834"/>
      <c r="EW39" s="834"/>
      <c r="EX39" s="834"/>
      <c r="EY39" s="834"/>
      <c r="EZ39" s="834"/>
      <c r="FA39" s="834"/>
      <c r="FB39" s="834"/>
      <c r="FC39" s="834"/>
      <c r="FD39" s="834"/>
      <c r="FE39" s="834"/>
      <c r="FF39" s="834"/>
      <c r="FG39" s="834"/>
      <c r="FH39" s="834"/>
      <c r="FI39" s="834"/>
      <c r="FJ39" s="834"/>
      <c r="FK39" s="825"/>
    </row>
    <row r="40" spans="1:167" ht="7.15" customHeight="1" x14ac:dyDescent="0.15">
      <c r="A40" s="1642"/>
      <c r="B40" s="358"/>
      <c r="C40" s="1670"/>
      <c r="D40" s="1646"/>
      <c r="E40" s="1646"/>
      <c r="F40" s="829"/>
      <c r="G40" s="400"/>
      <c r="H40" s="1518"/>
      <c r="I40" s="401"/>
      <c r="J40" s="401"/>
      <c r="K40" s="401"/>
      <c r="L40" s="401"/>
      <c r="M40" s="401"/>
      <c r="N40" s="1666"/>
      <c r="O40" s="1666"/>
      <c r="P40" s="401"/>
      <c r="Q40" s="401"/>
      <c r="R40" s="353"/>
      <c r="S40" s="402"/>
      <c r="T40" s="401"/>
      <c r="U40" s="403"/>
      <c r="V40" s="404"/>
      <c r="W40" s="404"/>
      <c r="X40" s="404"/>
      <c r="Y40" s="404"/>
      <c r="Z40" s="404"/>
      <c r="AA40" s="405"/>
      <c r="AB40" s="406"/>
      <c r="AC40" s="1667"/>
      <c r="AD40" s="1518"/>
      <c r="AE40" s="1518"/>
      <c r="AF40" s="1518"/>
      <c r="AG40" s="1518"/>
      <c r="AH40" s="1518"/>
      <c r="AI40" s="1518"/>
      <c r="AJ40" s="1518"/>
      <c r="AK40" s="1618"/>
      <c r="AL40" s="407"/>
      <c r="AM40" s="404"/>
      <c r="AN40" s="404"/>
      <c r="AO40" s="404"/>
      <c r="AP40" s="404"/>
      <c r="AQ40" s="404"/>
      <c r="AR40" s="405"/>
      <c r="AS40" s="406"/>
      <c r="AT40" s="1667"/>
      <c r="AU40" s="1518"/>
      <c r="AV40" s="1518"/>
      <c r="AW40" s="1518"/>
      <c r="AX40" s="1518"/>
      <c r="AY40" s="1518"/>
      <c r="AZ40" s="1518"/>
      <c r="BA40" s="1518"/>
      <c r="BB40" s="1518"/>
      <c r="BC40" s="403"/>
      <c r="BD40" s="404"/>
      <c r="BE40" s="404"/>
      <c r="BF40" s="404"/>
      <c r="BG40" s="404"/>
      <c r="BH40" s="404"/>
      <c r="BI40" s="405"/>
      <c r="BJ40" s="406"/>
      <c r="BK40" s="1667"/>
      <c r="BL40" s="1518"/>
      <c r="BM40" s="1518"/>
      <c r="BN40" s="1518"/>
      <c r="BO40" s="1518"/>
      <c r="BP40" s="1518"/>
      <c r="BQ40" s="1518"/>
      <c r="BR40" s="1518"/>
      <c r="BS40" s="1518"/>
      <c r="BT40" s="403"/>
      <c r="BU40" s="404"/>
      <c r="BV40" s="404"/>
      <c r="BW40" s="404"/>
      <c r="BX40" s="404"/>
      <c r="BY40" s="404"/>
      <c r="BZ40" s="405"/>
      <c r="CA40" s="406"/>
      <c r="CB40" s="1667"/>
      <c r="CC40" s="1518"/>
      <c r="CD40" s="1518"/>
      <c r="CE40" s="1518"/>
      <c r="CF40" s="1518"/>
      <c r="CG40" s="1518"/>
      <c r="CH40" s="1518"/>
      <c r="CI40" s="1518"/>
      <c r="CJ40" s="1618"/>
      <c r="CK40" s="834"/>
      <c r="CL40" s="834"/>
      <c r="CM40" s="834"/>
      <c r="CN40" s="834"/>
      <c r="CO40" s="834"/>
      <c r="CP40" s="834"/>
      <c r="CQ40" s="834"/>
      <c r="CR40" s="834"/>
      <c r="CS40" s="834"/>
      <c r="CT40" s="834"/>
      <c r="CU40" s="834"/>
      <c r="CV40" s="834"/>
      <c r="CW40" s="834"/>
      <c r="CX40" s="834"/>
      <c r="CY40" s="834"/>
      <c r="CZ40" s="834"/>
      <c r="DA40" s="834"/>
      <c r="DB40" s="834"/>
      <c r="DC40" s="834"/>
      <c r="DD40" s="834"/>
      <c r="DE40" s="834"/>
      <c r="DF40" s="834"/>
      <c r="DG40" s="834"/>
      <c r="DH40" s="834"/>
      <c r="DI40" s="834"/>
      <c r="DJ40" s="834"/>
      <c r="DK40" s="834"/>
      <c r="DL40" s="834"/>
      <c r="DM40" s="834"/>
      <c r="DN40" s="834"/>
      <c r="DO40" s="834"/>
      <c r="DP40" s="834"/>
      <c r="DQ40" s="834"/>
      <c r="DR40" s="834"/>
      <c r="DS40" s="834"/>
      <c r="DT40" s="834"/>
      <c r="DU40" s="834"/>
      <c r="DV40" s="834"/>
      <c r="DW40" s="834"/>
      <c r="DX40" s="834"/>
      <c r="DY40" s="834"/>
      <c r="DZ40" s="834"/>
      <c r="EA40" s="834"/>
      <c r="EB40" s="834"/>
      <c r="EC40" s="834"/>
      <c r="ED40" s="834"/>
      <c r="EE40" s="834"/>
      <c r="EF40" s="834"/>
      <c r="EG40" s="834"/>
      <c r="EH40" s="834"/>
      <c r="EI40" s="834"/>
      <c r="EJ40" s="834"/>
      <c r="EK40" s="834"/>
      <c r="EL40" s="834"/>
      <c r="EM40" s="834"/>
      <c r="EN40" s="834"/>
      <c r="EO40" s="834"/>
      <c r="EP40" s="834"/>
      <c r="EQ40" s="834"/>
      <c r="ER40" s="834"/>
      <c r="ES40" s="834"/>
      <c r="ET40" s="834"/>
      <c r="EU40" s="834"/>
      <c r="EV40" s="834"/>
      <c r="EW40" s="834"/>
      <c r="EX40" s="834"/>
      <c r="EY40" s="834"/>
      <c r="EZ40" s="834"/>
      <c r="FA40" s="834"/>
      <c r="FB40" s="834"/>
      <c r="FC40" s="834"/>
      <c r="FD40" s="834"/>
      <c r="FE40" s="834"/>
      <c r="FF40" s="834"/>
      <c r="FG40" s="834"/>
      <c r="FH40" s="834"/>
      <c r="FI40" s="834"/>
      <c r="FJ40" s="834"/>
      <c r="FK40" s="834"/>
    </row>
    <row r="41" spans="1:167" ht="19.5" customHeight="1" x14ac:dyDescent="0.15">
      <c r="A41" s="1642"/>
      <c r="B41" s="377"/>
      <c r="C41" s="456" t="s">
        <v>894</v>
      </c>
      <c r="D41" s="1615" t="s">
        <v>895</v>
      </c>
      <c r="E41" s="1683"/>
      <c r="F41" s="833"/>
      <c r="G41" s="409"/>
      <c r="H41" s="410"/>
      <c r="I41" s="411"/>
      <c r="J41" s="411"/>
      <c r="K41" s="411"/>
      <c r="L41" s="411"/>
      <c r="M41" s="411"/>
      <c r="N41" s="411"/>
      <c r="O41" s="411"/>
      <c r="P41" s="411"/>
      <c r="Q41" s="411"/>
      <c r="R41" s="411"/>
      <c r="S41" s="411"/>
      <c r="T41" s="411"/>
      <c r="U41" s="412"/>
      <c r="V41" s="413"/>
      <c r="W41" s="413"/>
      <c r="X41" s="414"/>
      <c r="Y41" s="414"/>
      <c r="Z41" s="414"/>
      <c r="AA41" s="414"/>
      <c r="AB41" s="415"/>
      <c r="AC41" s="1622">
        <v>0</v>
      </c>
      <c r="AD41" s="1619"/>
      <c r="AE41" s="1620"/>
      <c r="AF41" s="1620"/>
      <c r="AG41" s="1620"/>
      <c r="AH41" s="1620"/>
      <c r="AI41" s="1620"/>
      <c r="AJ41" s="1620"/>
      <c r="AK41" s="1624"/>
      <c r="AL41" s="407"/>
      <c r="AM41" s="416"/>
      <c r="AN41" s="417"/>
      <c r="AO41" s="417"/>
      <c r="AP41" s="417"/>
      <c r="AQ41" s="417"/>
      <c r="AR41" s="417"/>
      <c r="AS41" s="418"/>
      <c r="AT41" s="1589">
        <v>0</v>
      </c>
      <c r="AU41" s="1518"/>
      <c r="AV41" s="1518"/>
      <c r="AW41" s="1518"/>
      <c r="AX41" s="1518"/>
      <c r="AY41" s="1518"/>
      <c r="AZ41" s="1518"/>
      <c r="BA41" s="1518"/>
      <c r="BB41" s="1518"/>
      <c r="BC41" s="403"/>
      <c r="BD41" s="416"/>
      <c r="BE41" s="416"/>
      <c r="BF41" s="417"/>
      <c r="BG41" s="417"/>
      <c r="BH41" s="417"/>
      <c r="BI41" s="417"/>
      <c r="BJ41" s="418"/>
      <c r="BK41" s="1589">
        <v>0</v>
      </c>
      <c r="BL41" s="1590"/>
      <c r="BM41" s="1518"/>
      <c r="BN41" s="1518"/>
      <c r="BO41" s="1518"/>
      <c r="BP41" s="1518"/>
      <c r="BQ41" s="1518"/>
      <c r="BR41" s="1518"/>
      <c r="BS41" s="1618"/>
      <c r="BT41" s="403"/>
      <c r="BU41" s="416"/>
      <c r="BV41" s="417"/>
      <c r="BW41" s="417"/>
      <c r="BX41" s="417"/>
      <c r="BY41" s="417"/>
      <c r="BZ41" s="417"/>
      <c r="CA41" s="418"/>
      <c r="CB41" s="1589">
        <v>0</v>
      </c>
      <c r="CC41" s="1590"/>
      <c r="CD41" s="1518"/>
      <c r="CE41" s="1518"/>
      <c r="CF41" s="1518"/>
      <c r="CG41" s="1518"/>
      <c r="CH41" s="1518"/>
      <c r="CI41" s="1518"/>
      <c r="CJ41" s="1618"/>
      <c r="CK41" s="834"/>
      <c r="CL41" s="834"/>
      <c r="CM41" s="834"/>
      <c r="CN41" s="834"/>
      <c r="CO41" s="834"/>
      <c r="CP41" s="834"/>
      <c r="CQ41" s="834"/>
      <c r="CR41" s="834"/>
      <c r="CS41" s="834"/>
      <c r="CT41" s="834"/>
      <c r="CU41" s="834"/>
      <c r="CV41" s="834"/>
      <c r="CW41" s="834"/>
      <c r="CX41" s="834"/>
      <c r="CY41" s="834"/>
      <c r="CZ41" s="834"/>
      <c r="DA41" s="834"/>
      <c r="DB41" s="834"/>
      <c r="DC41" s="834"/>
      <c r="DD41" s="834"/>
      <c r="DE41" s="834"/>
      <c r="DF41" s="834"/>
      <c r="DG41" s="834"/>
      <c r="DH41" s="834"/>
      <c r="DI41" s="834"/>
      <c r="DJ41" s="834"/>
      <c r="DK41" s="834"/>
      <c r="DL41" s="834"/>
      <c r="DM41" s="834"/>
      <c r="DN41" s="834"/>
      <c r="DO41" s="834"/>
      <c r="DP41" s="834"/>
      <c r="DQ41" s="834"/>
      <c r="DR41" s="834"/>
      <c r="DS41" s="834"/>
      <c r="DT41" s="834"/>
      <c r="DU41" s="834"/>
      <c r="DV41" s="834"/>
      <c r="DW41" s="834"/>
      <c r="DX41" s="834"/>
      <c r="DY41" s="834"/>
      <c r="DZ41" s="834"/>
      <c r="EA41" s="834"/>
      <c r="EB41" s="834"/>
      <c r="EC41" s="834"/>
      <c r="ED41" s="834"/>
      <c r="EE41" s="834"/>
      <c r="EF41" s="834"/>
      <c r="EG41" s="834"/>
      <c r="EH41" s="834"/>
      <c r="EI41" s="834"/>
      <c r="EJ41" s="834"/>
      <c r="EK41" s="834"/>
      <c r="EL41" s="834"/>
      <c r="EM41" s="834"/>
      <c r="EN41" s="834"/>
      <c r="EO41" s="834"/>
      <c r="EP41" s="834"/>
      <c r="EQ41" s="834"/>
      <c r="ER41" s="834"/>
      <c r="ES41" s="834"/>
      <c r="ET41" s="834"/>
      <c r="EU41" s="834"/>
      <c r="EV41" s="834"/>
      <c r="EW41" s="834"/>
      <c r="EX41" s="834"/>
      <c r="EY41" s="834"/>
      <c r="EZ41" s="834"/>
      <c r="FA41" s="834"/>
      <c r="FB41" s="834"/>
      <c r="FC41" s="834"/>
      <c r="FD41" s="834"/>
      <c r="FE41" s="834"/>
      <c r="FF41" s="834"/>
      <c r="FG41" s="834"/>
      <c r="FH41" s="834"/>
      <c r="FI41" s="834"/>
      <c r="FJ41" s="834"/>
      <c r="FK41" s="347"/>
    </row>
    <row r="42" spans="1:167" ht="19.5" customHeight="1" x14ac:dyDescent="0.15">
      <c r="A42" s="1643"/>
      <c r="B42" s="358"/>
      <c r="C42" s="832" t="s">
        <v>896</v>
      </c>
      <c r="D42" s="1684" t="s">
        <v>148</v>
      </c>
      <c r="E42" s="1683"/>
      <c r="F42" s="829"/>
      <c r="G42" s="419"/>
      <c r="H42" s="420"/>
      <c r="I42" s="421"/>
      <c r="J42" s="421"/>
      <c r="K42" s="421"/>
      <c r="L42" s="421"/>
      <c r="M42" s="421"/>
      <c r="N42" s="421"/>
      <c r="O42" s="421"/>
      <c r="P42" s="421"/>
      <c r="Q42" s="421"/>
      <c r="R42" s="421"/>
      <c r="S42" s="421"/>
      <c r="T42" s="421"/>
      <c r="U42" s="403"/>
      <c r="V42" s="416"/>
      <c r="W42" s="416"/>
      <c r="X42" s="417"/>
      <c r="Y42" s="417"/>
      <c r="Z42" s="417"/>
      <c r="AA42" s="417"/>
      <c r="AB42" s="418"/>
      <c r="AC42" s="1589">
        <f>SUM(AC34,AC39,AC41)</f>
        <v>639181</v>
      </c>
      <c r="AD42" s="1590"/>
      <c r="AE42" s="1518"/>
      <c r="AF42" s="1518"/>
      <c r="AG42" s="1518"/>
      <c r="AH42" s="1518"/>
      <c r="AI42" s="1518"/>
      <c r="AJ42" s="1518"/>
      <c r="AK42" s="1618"/>
      <c r="AL42" s="407"/>
      <c r="AM42" s="416"/>
      <c r="AN42" s="417"/>
      <c r="AO42" s="417"/>
      <c r="AP42" s="417"/>
      <c r="AQ42" s="417"/>
      <c r="AR42" s="417"/>
      <c r="AS42" s="418"/>
      <c r="AT42" s="1589">
        <f>SUM(AT34,AT39,AT41)</f>
        <v>1177560</v>
      </c>
      <c r="AU42" s="1518"/>
      <c r="AV42" s="1518"/>
      <c r="AW42" s="1518"/>
      <c r="AX42" s="1518"/>
      <c r="AY42" s="1518"/>
      <c r="AZ42" s="1518"/>
      <c r="BA42" s="1518"/>
      <c r="BB42" s="1518"/>
      <c r="BC42" s="403"/>
      <c r="BD42" s="416"/>
      <c r="BE42" s="416"/>
      <c r="BF42" s="417"/>
      <c r="BG42" s="417"/>
      <c r="BH42" s="417"/>
      <c r="BI42" s="417"/>
      <c r="BJ42" s="418"/>
      <c r="BK42" s="1589">
        <f>SUM(BK34,BK39,BK41)</f>
        <v>1428096</v>
      </c>
      <c r="BL42" s="1590"/>
      <c r="BM42" s="1518"/>
      <c r="BN42" s="1518"/>
      <c r="BO42" s="1518"/>
      <c r="BP42" s="1518"/>
      <c r="BQ42" s="1518"/>
      <c r="BR42" s="1518"/>
      <c r="BS42" s="1618"/>
      <c r="BT42" s="403"/>
      <c r="BU42" s="416"/>
      <c r="BV42" s="417"/>
      <c r="BW42" s="417"/>
      <c r="BX42" s="417"/>
      <c r="BY42" s="417"/>
      <c r="BZ42" s="417"/>
      <c r="CA42" s="418"/>
      <c r="CB42" s="1589">
        <f>SUM(CB34,CB39,CB41)</f>
        <v>1665134</v>
      </c>
      <c r="CC42" s="1590"/>
      <c r="CD42" s="1518"/>
      <c r="CE42" s="1518"/>
      <c r="CF42" s="1518"/>
      <c r="CG42" s="1518"/>
      <c r="CH42" s="1518"/>
      <c r="CI42" s="1518"/>
      <c r="CJ42" s="1618"/>
      <c r="CK42" s="834"/>
      <c r="CL42" s="834"/>
      <c r="CM42" s="834"/>
      <c r="CN42" s="834"/>
      <c r="CO42" s="834"/>
      <c r="CP42" s="834"/>
      <c r="CQ42" s="834"/>
      <c r="CR42" s="834"/>
      <c r="CS42" s="834"/>
      <c r="CT42" s="834"/>
      <c r="CU42" s="834"/>
      <c r="CV42" s="834"/>
      <c r="CW42" s="834"/>
      <c r="CX42" s="834"/>
      <c r="CY42" s="834"/>
      <c r="CZ42" s="834"/>
      <c r="DA42" s="834"/>
      <c r="DB42" s="834"/>
      <c r="DC42" s="834"/>
      <c r="DD42" s="834"/>
      <c r="DE42" s="834"/>
      <c r="DF42" s="834"/>
      <c r="DG42" s="834"/>
      <c r="DH42" s="834"/>
      <c r="DI42" s="834"/>
      <c r="DJ42" s="834"/>
      <c r="DK42" s="834"/>
      <c r="DL42" s="834"/>
      <c r="DM42" s="834"/>
      <c r="DN42" s="834"/>
      <c r="DO42" s="834"/>
      <c r="DP42" s="834"/>
      <c r="DQ42" s="834"/>
      <c r="DR42" s="834"/>
      <c r="DS42" s="834"/>
      <c r="DT42" s="834"/>
      <c r="DU42" s="834"/>
      <c r="DV42" s="834"/>
      <c r="DW42" s="834"/>
      <c r="DX42" s="834"/>
      <c r="DY42" s="834"/>
      <c r="DZ42" s="834"/>
      <c r="EA42" s="834"/>
      <c r="EB42" s="834"/>
      <c r="EC42" s="834"/>
      <c r="ED42" s="834"/>
      <c r="EE42" s="834"/>
      <c r="EF42" s="834"/>
      <c r="EG42" s="834"/>
      <c r="EH42" s="834"/>
      <c r="EI42" s="834"/>
      <c r="EJ42" s="834"/>
      <c r="EK42" s="834"/>
      <c r="EL42" s="834"/>
      <c r="EM42" s="834"/>
      <c r="EN42" s="834"/>
      <c r="EO42" s="834"/>
      <c r="EP42" s="834"/>
      <c r="EQ42" s="834"/>
      <c r="ER42" s="834"/>
      <c r="ES42" s="834"/>
      <c r="ET42" s="834"/>
      <c r="EU42" s="834"/>
      <c r="EV42" s="834"/>
      <c r="EW42" s="834"/>
      <c r="EX42" s="834"/>
      <c r="EY42" s="834"/>
      <c r="EZ42" s="834"/>
      <c r="FA42" s="834"/>
      <c r="FB42" s="834"/>
      <c r="FC42" s="834"/>
      <c r="FD42" s="834"/>
      <c r="FE42" s="834"/>
      <c r="FF42" s="834"/>
      <c r="FG42" s="834"/>
      <c r="FH42" s="834"/>
      <c r="FI42" s="834"/>
      <c r="FJ42" s="834"/>
    </row>
    <row r="43" spans="1:167" ht="19.5" customHeight="1" x14ac:dyDescent="0.15">
      <c r="A43" s="422" t="s">
        <v>897</v>
      </c>
      <c r="B43" s="408"/>
      <c r="C43" s="1615" t="s">
        <v>60</v>
      </c>
      <c r="D43" s="1615"/>
      <c r="E43" s="1615"/>
      <c r="F43" s="408"/>
      <c r="G43" s="1680" t="s">
        <v>761</v>
      </c>
      <c r="H43" s="1681"/>
      <c r="I43" s="1681"/>
      <c r="J43" s="1681"/>
      <c r="K43" s="1681"/>
      <c r="L43" s="1681"/>
      <c r="M43" s="1681"/>
      <c r="N43" s="1681"/>
      <c r="O43" s="1681"/>
      <c r="P43" s="1681"/>
      <c r="Q43" s="1681"/>
      <c r="R43" s="1681"/>
      <c r="S43" s="1681"/>
      <c r="T43" s="1682"/>
      <c r="U43" s="423"/>
      <c r="V43" s="414"/>
      <c r="W43" s="414"/>
      <c r="X43" s="414"/>
      <c r="Y43" s="414"/>
      <c r="Z43" s="414"/>
      <c r="AA43" s="414"/>
      <c r="AB43" s="415"/>
      <c r="AC43" s="1622">
        <v>64500</v>
      </c>
      <c r="AD43" s="1619"/>
      <c r="AE43" s="1620"/>
      <c r="AF43" s="1620"/>
      <c r="AG43" s="1620"/>
      <c r="AH43" s="1620"/>
      <c r="AI43" s="1620"/>
      <c r="AJ43" s="1620"/>
      <c r="AK43" s="1624"/>
      <c r="AL43" s="424"/>
      <c r="AM43" s="414"/>
      <c r="AN43" s="414"/>
      <c r="AO43" s="414"/>
      <c r="AP43" s="414"/>
      <c r="AQ43" s="414"/>
      <c r="AR43" s="414"/>
      <c r="AS43" s="415"/>
      <c r="AT43" s="1622">
        <v>115400</v>
      </c>
      <c r="AU43" s="1620"/>
      <c r="AV43" s="1620"/>
      <c r="AW43" s="1620"/>
      <c r="AX43" s="1620"/>
      <c r="AY43" s="1620"/>
      <c r="AZ43" s="1620"/>
      <c r="BA43" s="1620"/>
      <c r="BB43" s="1620"/>
      <c r="BC43" s="423"/>
      <c r="BD43" s="414"/>
      <c r="BE43" s="414"/>
      <c r="BF43" s="414"/>
      <c r="BG43" s="414"/>
      <c r="BH43" s="414"/>
      <c r="BI43" s="414"/>
      <c r="BJ43" s="415"/>
      <c r="BK43" s="1622">
        <v>115400</v>
      </c>
      <c r="BL43" s="1619"/>
      <c r="BM43" s="1620"/>
      <c r="BN43" s="1620"/>
      <c r="BO43" s="1620"/>
      <c r="BP43" s="1620"/>
      <c r="BQ43" s="1620"/>
      <c r="BR43" s="1620"/>
      <c r="BS43" s="1624"/>
      <c r="BT43" s="423"/>
      <c r="BU43" s="414"/>
      <c r="BV43" s="414"/>
      <c r="BW43" s="414"/>
      <c r="BX43" s="414"/>
      <c r="BY43" s="414"/>
      <c r="BZ43" s="414"/>
      <c r="CA43" s="415"/>
      <c r="CB43" s="1622">
        <v>115400</v>
      </c>
      <c r="CC43" s="1619"/>
      <c r="CD43" s="1620"/>
      <c r="CE43" s="1620"/>
      <c r="CF43" s="1620"/>
      <c r="CG43" s="1620"/>
      <c r="CH43" s="1620"/>
      <c r="CI43" s="1620"/>
      <c r="CJ43" s="1624"/>
      <c r="CK43" s="834"/>
      <c r="CL43" s="834"/>
      <c r="CM43" s="834"/>
      <c r="CN43" s="834"/>
      <c r="CO43" s="834"/>
      <c r="CP43" s="834"/>
      <c r="CQ43" s="834"/>
      <c r="CR43" s="834"/>
      <c r="CS43" s="834"/>
      <c r="CT43" s="834"/>
      <c r="CU43" s="834"/>
      <c r="CV43" s="834"/>
      <c r="CW43" s="834"/>
      <c r="CX43" s="834"/>
      <c r="CY43" s="834"/>
      <c r="CZ43" s="834"/>
      <c r="DA43" s="834"/>
      <c r="DB43" s="834"/>
      <c r="DC43" s="834"/>
      <c r="DD43" s="834"/>
      <c r="DE43" s="834"/>
      <c r="DF43" s="834"/>
      <c r="DG43" s="834"/>
      <c r="DH43" s="834"/>
      <c r="DI43" s="834"/>
      <c r="DJ43" s="834"/>
      <c r="DK43" s="834"/>
      <c r="DL43" s="834"/>
      <c r="DM43" s="834"/>
      <c r="DN43" s="834"/>
      <c r="DO43" s="834"/>
      <c r="DP43" s="834"/>
      <c r="DQ43" s="834"/>
      <c r="DR43" s="834"/>
      <c r="DS43" s="834"/>
      <c r="DT43" s="834"/>
      <c r="DU43" s="834"/>
      <c r="DV43" s="834"/>
      <c r="DW43" s="834"/>
      <c r="DX43" s="834"/>
      <c r="DY43" s="834"/>
      <c r="DZ43" s="834"/>
      <c r="EA43" s="834"/>
      <c r="EB43" s="834"/>
      <c r="EC43" s="834"/>
      <c r="ED43" s="834"/>
      <c r="EE43" s="834"/>
      <c r="EF43" s="834"/>
      <c r="EG43" s="834"/>
      <c r="EH43" s="834"/>
      <c r="EI43" s="834"/>
      <c r="EJ43" s="834"/>
      <c r="EK43" s="834"/>
      <c r="EL43" s="834"/>
      <c r="EM43" s="834"/>
      <c r="EN43" s="834"/>
      <c r="EO43" s="834"/>
      <c r="EP43" s="834"/>
      <c r="EQ43" s="834"/>
      <c r="ER43" s="834"/>
      <c r="ES43" s="834"/>
      <c r="ET43" s="834"/>
      <c r="EU43" s="834"/>
      <c r="EV43" s="834"/>
      <c r="EW43" s="834"/>
      <c r="EX43" s="834"/>
      <c r="EY43" s="834"/>
      <c r="EZ43" s="834"/>
      <c r="FA43" s="834"/>
      <c r="FB43" s="834"/>
      <c r="FC43" s="834"/>
      <c r="FD43" s="834"/>
      <c r="FE43" s="834"/>
      <c r="FF43" s="834"/>
      <c r="FG43" s="834"/>
      <c r="FH43" s="834"/>
      <c r="FI43" s="834"/>
      <c r="FJ43" s="834"/>
    </row>
    <row r="44" spans="1:167" ht="19.5" customHeight="1" x14ac:dyDescent="0.15">
      <c r="A44" s="839" t="s">
        <v>898</v>
      </c>
      <c r="B44" s="344"/>
      <c r="C44" s="1551" t="s">
        <v>584</v>
      </c>
      <c r="D44" s="1551"/>
      <c r="E44" s="1551"/>
      <c r="F44" s="344"/>
      <c r="G44" s="425"/>
      <c r="H44" s="819"/>
      <c r="I44" s="819"/>
      <c r="J44" s="325"/>
      <c r="K44" s="325"/>
      <c r="L44" s="325"/>
      <c r="M44" s="347"/>
      <c r="N44" s="347"/>
      <c r="O44" s="347"/>
      <c r="P44" s="347"/>
      <c r="Q44" s="426"/>
      <c r="R44" s="426"/>
      <c r="S44" s="347"/>
      <c r="T44" s="347"/>
      <c r="U44" s="427"/>
      <c r="V44" s="428"/>
      <c r="W44" s="428"/>
      <c r="X44" s="428"/>
      <c r="Y44" s="428"/>
      <c r="Z44" s="428"/>
      <c r="AA44" s="428"/>
      <c r="AB44" s="429"/>
      <c r="AC44" s="1622">
        <v>0</v>
      </c>
      <c r="AD44" s="1619"/>
      <c r="AE44" s="1619"/>
      <c r="AF44" s="1619"/>
      <c r="AG44" s="1619"/>
      <c r="AH44" s="1619"/>
      <c r="AI44" s="1619"/>
      <c r="AJ44" s="1619"/>
      <c r="AK44" s="1685"/>
      <c r="AL44" s="393"/>
      <c r="AM44" s="428"/>
      <c r="AN44" s="428"/>
      <c r="AO44" s="428"/>
      <c r="AP44" s="428"/>
      <c r="AQ44" s="428"/>
      <c r="AR44" s="428"/>
      <c r="AS44" s="429"/>
      <c r="AT44" s="1622">
        <v>0</v>
      </c>
      <c r="AU44" s="1619"/>
      <c r="AV44" s="1619"/>
      <c r="AW44" s="1619"/>
      <c r="AX44" s="1619"/>
      <c r="AY44" s="1619"/>
      <c r="AZ44" s="1619"/>
      <c r="BA44" s="1619"/>
      <c r="BB44" s="1685"/>
      <c r="BC44" s="427"/>
      <c r="BD44" s="428"/>
      <c r="BE44" s="428"/>
      <c r="BF44" s="428"/>
      <c r="BG44" s="428"/>
      <c r="BH44" s="428"/>
      <c r="BI44" s="428"/>
      <c r="BJ44" s="429"/>
      <c r="BK44" s="1622">
        <v>0</v>
      </c>
      <c r="BL44" s="1619"/>
      <c r="BM44" s="1619"/>
      <c r="BN44" s="1619"/>
      <c r="BO44" s="1619"/>
      <c r="BP44" s="1619"/>
      <c r="BQ44" s="1619"/>
      <c r="BR44" s="1619"/>
      <c r="BS44" s="1685"/>
      <c r="BT44" s="427"/>
      <c r="BU44" s="428"/>
      <c r="BV44" s="428"/>
      <c r="BW44" s="428"/>
      <c r="BX44" s="428"/>
      <c r="BY44" s="428"/>
      <c r="BZ44" s="428"/>
      <c r="CA44" s="429"/>
      <c r="CB44" s="1622">
        <v>0</v>
      </c>
      <c r="CC44" s="1619"/>
      <c r="CD44" s="1619"/>
      <c r="CE44" s="1619"/>
      <c r="CF44" s="1619"/>
      <c r="CG44" s="1619"/>
      <c r="CH44" s="1619"/>
      <c r="CI44" s="1619"/>
      <c r="CJ44" s="1685"/>
      <c r="CK44" s="834"/>
      <c r="CL44" s="834"/>
      <c r="CM44" s="834"/>
      <c r="CN44" s="834"/>
      <c r="CO44" s="834"/>
      <c r="CP44" s="834"/>
      <c r="CQ44" s="834"/>
      <c r="CR44" s="834"/>
      <c r="CS44" s="834"/>
      <c r="CT44" s="834"/>
      <c r="CU44" s="834"/>
      <c r="CV44" s="834"/>
      <c r="CW44" s="834"/>
      <c r="CX44" s="834"/>
      <c r="CY44" s="834"/>
      <c r="CZ44" s="834"/>
      <c r="DA44" s="834"/>
      <c r="DB44" s="834"/>
      <c r="DC44" s="834"/>
      <c r="DD44" s="834"/>
      <c r="DE44" s="834"/>
      <c r="DF44" s="834"/>
      <c r="DG44" s="834"/>
      <c r="DH44" s="834"/>
      <c r="DI44" s="834"/>
      <c r="DJ44" s="834"/>
      <c r="DK44" s="834"/>
      <c r="DL44" s="834"/>
      <c r="DM44" s="834"/>
      <c r="DN44" s="834"/>
      <c r="DO44" s="834"/>
      <c r="DP44" s="834"/>
      <c r="DQ44" s="834"/>
      <c r="DR44" s="834"/>
      <c r="DS44" s="834"/>
      <c r="DT44" s="834"/>
      <c r="DU44" s="834"/>
      <c r="DV44" s="834"/>
      <c r="DW44" s="834"/>
      <c r="DX44" s="834"/>
      <c r="DY44" s="834"/>
      <c r="DZ44" s="834"/>
      <c r="EA44" s="834"/>
      <c r="EB44" s="834"/>
      <c r="EC44" s="834"/>
      <c r="ED44" s="834"/>
      <c r="EE44" s="834"/>
      <c r="EF44" s="834"/>
      <c r="EG44" s="834"/>
      <c r="EH44" s="834"/>
      <c r="EI44" s="834"/>
      <c r="EJ44" s="834"/>
      <c r="EK44" s="834"/>
      <c r="EL44" s="834"/>
      <c r="EM44" s="834"/>
      <c r="EN44" s="834"/>
      <c r="EO44" s="834"/>
      <c r="EP44" s="834"/>
      <c r="EQ44" s="834"/>
      <c r="ER44" s="834"/>
      <c r="ES44" s="834"/>
      <c r="ET44" s="834"/>
      <c r="EU44" s="834"/>
      <c r="EV44" s="834"/>
      <c r="EW44" s="834"/>
      <c r="EX44" s="834"/>
      <c r="EY44" s="834"/>
      <c r="EZ44" s="834"/>
      <c r="FA44" s="834"/>
      <c r="FB44" s="834"/>
      <c r="FC44" s="834"/>
      <c r="FD44" s="834"/>
      <c r="FE44" s="834"/>
      <c r="FF44" s="834"/>
      <c r="FG44" s="834"/>
      <c r="FH44" s="834"/>
      <c r="FI44" s="834"/>
      <c r="FJ44" s="834"/>
    </row>
    <row r="45" spans="1:167" ht="19.5" customHeight="1" x14ac:dyDescent="0.15">
      <c r="A45" s="422" t="s">
        <v>899</v>
      </c>
      <c r="B45" s="408"/>
      <c r="C45" s="1684" t="s">
        <v>22</v>
      </c>
      <c r="D45" s="1684"/>
      <c r="E45" s="1684"/>
      <c r="F45" s="1686"/>
      <c r="G45" s="408"/>
      <c r="H45" s="837"/>
      <c r="I45" s="837"/>
      <c r="J45" s="430"/>
      <c r="K45" s="430"/>
      <c r="L45" s="430"/>
      <c r="M45" s="431"/>
      <c r="N45" s="431"/>
      <c r="O45" s="431"/>
      <c r="P45" s="431"/>
      <c r="Q45" s="432"/>
      <c r="R45" s="432"/>
      <c r="S45" s="431"/>
      <c r="T45" s="431"/>
      <c r="U45" s="423"/>
      <c r="V45" s="414"/>
      <c r="W45" s="414"/>
      <c r="X45" s="414"/>
      <c r="Y45" s="414"/>
      <c r="Z45" s="414"/>
      <c r="AA45" s="414"/>
      <c r="AB45" s="415"/>
      <c r="AC45" s="1622">
        <f>SUM(AC29,AC42,AC43,AC44)</f>
        <v>3696037</v>
      </c>
      <c r="AD45" s="1619"/>
      <c r="AE45" s="1619"/>
      <c r="AF45" s="1619"/>
      <c r="AG45" s="1619"/>
      <c r="AH45" s="1619"/>
      <c r="AI45" s="1619"/>
      <c r="AJ45" s="1619"/>
      <c r="AK45" s="1685"/>
      <c r="AL45" s="424"/>
      <c r="AM45" s="414"/>
      <c r="AN45" s="414"/>
      <c r="AO45" s="414"/>
      <c r="AP45" s="414"/>
      <c r="AQ45" s="414"/>
      <c r="AR45" s="414"/>
      <c r="AS45" s="415"/>
      <c r="AT45" s="1622">
        <f>SUM(AT29,AT42,AT43,AT44)</f>
        <v>4861046</v>
      </c>
      <c r="AU45" s="1619"/>
      <c r="AV45" s="1619"/>
      <c r="AW45" s="1619"/>
      <c r="AX45" s="1619"/>
      <c r="AY45" s="1619"/>
      <c r="AZ45" s="1619"/>
      <c r="BA45" s="1619"/>
      <c r="BB45" s="1619"/>
      <c r="BC45" s="423"/>
      <c r="BD45" s="414"/>
      <c r="BE45" s="414"/>
      <c r="BF45" s="414"/>
      <c r="BG45" s="414"/>
      <c r="BH45" s="414"/>
      <c r="BI45" s="414"/>
      <c r="BJ45" s="415"/>
      <c r="BK45" s="1622">
        <f>SUM(BK29,BK42,BK43,BK44)</f>
        <v>5834138</v>
      </c>
      <c r="BL45" s="1619"/>
      <c r="BM45" s="1619"/>
      <c r="BN45" s="1619"/>
      <c r="BO45" s="1619"/>
      <c r="BP45" s="1619"/>
      <c r="BQ45" s="1619"/>
      <c r="BR45" s="1619"/>
      <c r="BS45" s="1685"/>
      <c r="BT45" s="423"/>
      <c r="BU45" s="414"/>
      <c r="BV45" s="414"/>
      <c r="BW45" s="414"/>
      <c r="BX45" s="414"/>
      <c r="BY45" s="414"/>
      <c r="BZ45" s="414"/>
      <c r="CA45" s="415"/>
      <c r="CB45" s="1622">
        <f>SUM(CB29,CB42,CB43,CB44)</f>
        <v>6766198</v>
      </c>
      <c r="CC45" s="1619"/>
      <c r="CD45" s="1619"/>
      <c r="CE45" s="1619"/>
      <c r="CF45" s="1619"/>
      <c r="CG45" s="1619"/>
      <c r="CH45" s="1619"/>
      <c r="CI45" s="1619"/>
      <c r="CJ45" s="1685"/>
      <c r="CK45" s="834"/>
      <c r="CL45" s="834"/>
      <c r="CM45" s="834"/>
      <c r="CN45" s="834"/>
      <c r="CO45" s="834"/>
      <c r="CP45" s="834"/>
      <c r="CQ45" s="834"/>
      <c r="CR45" s="834"/>
      <c r="CS45" s="834"/>
      <c r="CT45" s="834"/>
      <c r="CU45" s="834"/>
      <c r="CV45" s="834"/>
      <c r="CW45" s="834"/>
      <c r="CX45" s="834"/>
      <c r="CY45" s="834"/>
      <c r="CZ45" s="834"/>
      <c r="DA45" s="834"/>
      <c r="DB45" s="834"/>
      <c r="DC45" s="834"/>
      <c r="DD45" s="834"/>
      <c r="DE45" s="834"/>
      <c r="DF45" s="834"/>
      <c r="DG45" s="834"/>
      <c r="DH45" s="834"/>
      <c r="DI45" s="834"/>
      <c r="DJ45" s="834"/>
      <c r="DK45" s="834"/>
      <c r="DL45" s="834"/>
      <c r="DM45" s="834"/>
      <c r="DN45" s="834"/>
      <c r="DO45" s="834"/>
      <c r="DP45" s="834"/>
      <c r="DQ45" s="834"/>
      <c r="DR45" s="834"/>
      <c r="DS45" s="834"/>
      <c r="DT45" s="834"/>
      <c r="DU45" s="834"/>
      <c r="DV45" s="834"/>
      <c r="DW45" s="834"/>
      <c r="DX45" s="834"/>
      <c r="DY45" s="834"/>
      <c r="DZ45" s="834"/>
      <c r="EA45" s="834"/>
      <c r="EB45" s="834"/>
      <c r="EC45" s="834"/>
      <c r="ED45" s="834"/>
      <c r="EE45" s="834"/>
      <c r="EF45" s="834"/>
      <c r="EG45" s="834"/>
      <c r="EH45" s="834"/>
      <c r="EI45" s="834"/>
      <c r="EJ45" s="834"/>
      <c r="EK45" s="834"/>
      <c r="EL45" s="834"/>
      <c r="EM45" s="834"/>
      <c r="EN45" s="834"/>
      <c r="EO45" s="834"/>
      <c r="EP45" s="834"/>
      <c r="EQ45" s="834"/>
      <c r="ER45" s="834"/>
      <c r="ES45" s="834"/>
      <c r="ET45" s="834"/>
      <c r="EU45" s="834"/>
      <c r="EV45" s="834"/>
      <c r="EW45" s="834"/>
      <c r="EX45" s="834"/>
      <c r="EY45" s="834"/>
      <c r="EZ45" s="834"/>
      <c r="FA45" s="834"/>
      <c r="FB45" s="834"/>
      <c r="FC45" s="834"/>
      <c r="FD45" s="834"/>
      <c r="FE45" s="834"/>
      <c r="FF45" s="834"/>
      <c r="FG45" s="834"/>
      <c r="FH45" s="834"/>
      <c r="FI45" s="834"/>
      <c r="FJ45" s="834"/>
    </row>
    <row r="46" spans="1:167" ht="7.5" customHeight="1" x14ac:dyDescent="0.15">
      <c r="A46" s="1692" t="s">
        <v>900</v>
      </c>
      <c r="B46" s="344"/>
      <c r="C46" s="1551" t="s">
        <v>762</v>
      </c>
      <c r="D46" s="1551"/>
      <c r="E46" s="1551"/>
      <c r="F46" s="344"/>
      <c r="G46" s="433"/>
      <c r="H46" s="1696" t="s">
        <v>828</v>
      </c>
      <c r="I46" s="1696"/>
      <c r="J46" s="1696"/>
      <c r="K46" s="1696"/>
      <c r="L46" s="1696"/>
      <c r="M46" s="1696"/>
      <c r="N46" s="1696"/>
      <c r="O46" s="1696"/>
      <c r="P46" s="1696"/>
      <c r="Q46" s="426"/>
      <c r="R46" s="426"/>
      <c r="S46" s="347"/>
      <c r="T46" s="347"/>
      <c r="U46" s="427"/>
      <c r="V46" s="428"/>
      <c r="W46" s="428"/>
      <c r="X46" s="428"/>
      <c r="Y46" s="428"/>
      <c r="Z46" s="428"/>
      <c r="AA46" s="428"/>
      <c r="AB46" s="429"/>
      <c r="AC46" s="1534">
        <v>471407</v>
      </c>
      <c r="AD46" s="1535"/>
      <c r="AE46" s="1536"/>
      <c r="AF46" s="1536"/>
      <c r="AG46" s="1536"/>
      <c r="AH46" s="1536"/>
      <c r="AI46" s="1536"/>
      <c r="AJ46" s="1536"/>
      <c r="AK46" s="1537"/>
      <c r="AL46" s="393"/>
      <c r="AM46" s="428"/>
      <c r="AN46" s="428"/>
      <c r="AO46" s="428"/>
      <c r="AP46" s="428"/>
      <c r="AQ46" s="428"/>
      <c r="AR46" s="428"/>
      <c r="AS46" s="429"/>
      <c r="AT46" s="1534">
        <v>631792</v>
      </c>
      <c r="AU46" s="1535"/>
      <c r="AV46" s="1535"/>
      <c r="AW46" s="1535"/>
      <c r="AX46" s="1535"/>
      <c r="AY46" s="1535"/>
      <c r="AZ46" s="1535"/>
      <c r="BA46" s="1535"/>
      <c r="BB46" s="1535"/>
      <c r="BC46" s="427"/>
      <c r="BD46" s="428"/>
      <c r="BE46" s="428"/>
      <c r="BF46" s="428"/>
      <c r="BG46" s="428"/>
      <c r="BH46" s="428"/>
      <c r="BI46" s="428"/>
      <c r="BJ46" s="429"/>
      <c r="BK46" s="1534">
        <v>759930</v>
      </c>
      <c r="BL46" s="1535"/>
      <c r="BM46" s="1535"/>
      <c r="BN46" s="1535"/>
      <c r="BO46" s="1535"/>
      <c r="BP46" s="1535"/>
      <c r="BQ46" s="1535"/>
      <c r="BR46" s="1535"/>
      <c r="BS46" s="1556"/>
      <c r="BT46" s="427"/>
      <c r="BU46" s="428"/>
      <c r="BV46" s="428"/>
      <c r="BW46" s="428"/>
      <c r="BX46" s="428"/>
      <c r="BY46" s="428"/>
      <c r="BZ46" s="428"/>
      <c r="CA46" s="429"/>
      <c r="CB46" s="1534">
        <v>870604</v>
      </c>
      <c r="CC46" s="1535"/>
      <c r="CD46" s="1535"/>
      <c r="CE46" s="1535"/>
      <c r="CF46" s="1535"/>
      <c r="CG46" s="1535"/>
      <c r="CH46" s="1535"/>
      <c r="CI46" s="1535"/>
      <c r="CJ46" s="1556"/>
      <c r="CK46" s="834"/>
      <c r="CL46" s="834"/>
      <c r="CM46" s="834"/>
      <c r="CN46" s="834"/>
      <c r="CO46" s="834"/>
      <c r="CP46" s="834"/>
      <c r="CQ46" s="834"/>
      <c r="CR46" s="834"/>
      <c r="CS46" s="834"/>
      <c r="CT46" s="834"/>
      <c r="CU46" s="834"/>
      <c r="CV46" s="834"/>
      <c r="CW46" s="834"/>
      <c r="CX46" s="834"/>
      <c r="CY46" s="834"/>
      <c r="CZ46" s="834"/>
      <c r="DA46" s="834"/>
      <c r="DB46" s="834"/>
      <c r="DC46" s="834"/>
      <c r="DD46" s="834"/>
      <c r="DE46" s="834"/>
      <c r="DF46" s="834"/>
      <c r="DG46" s="834"/>
      <c r="DH46" s="834"/>
      <c r="DI46" s="834"/>
      <c r="DJ46" s="834"/>
      <c r="DK46" s="834"/>
      <c r="DL46" s="834"/>
      <c r="DM46" s="834"/>
      <c r="DN46" s="834"/>
      <c r="DO46" s="834"/>
      <c r="DP46" s="834"/>
      <c r="DQ46" s="834"/>
      <c r="DR46" s="834"/>
      <c r="DS46" s="834"/>
      <c r="DT46" s="834"/>
      <c r="DU46" s="834"/>
      <c r="DV46" s="834"/>
      <c r="DW46" s="834"/>
      <c r="DX46" s="834"/>
      <c r="DY46" s="834"/>
      <c r="DZ46" s="834"/>
      <c r="EA46" s="834"/>
      <c r="EB46" s="834"/>
      <c r="EC46" s="834"/>
      <c r="ED46" s="834"/>
      <c r="EE46" s="834"/>
      <c r="EF46" s="834"/>
      <c r="EG46" s="834"/>
      <c r="EH46" s="834"/>
      <c r="EI46" s="834"/>
      <c r="EJ46" s="834"/>
      <c r="EK46" s="834"/>
      <c r="EL46" s="834"/>
      <c r="EM46" s="834"/>
      <c r="EN46" s="834"/>
      <c r="EO46" s="834"/>
      <c r="EP46" s="834"/>
      <c r="EQ46" s="834"/>
      <c r="ER46" s="834"/>
      <c r="ES46" s="834"/>
      <c r="ET46" s="834"/>
      <c r="EU46" s="834"/>
      <c r="EV46" s="834"/>
      <c r="EW46" s="834"/>
      <c r="EX46" s="834"/>
      <c r="EY46" s="834"/>
      <c r="EZ46" s="834"/>
      <c r="FA46" s="834"/>
      <c r="FB46" s="834"/>
      <c r="FC46" s="834"/>
      <c r="FD46" s="834"/>
      <c r="FE46" s="834"/>
      <c r="FF46" s="834"/>
      <c r="FG46" s="834"/>
      <c r="FH46" s="834"/>
      <c r="FI46" s="834"/>
      <c r="FJ46" s="834"/>
    </row>
    <row r="47" spans="1:167" ht="7.5" customHeight="1" x14ac:dyDescent="0.15">
      <c r="A47" s="1693"/>
      <c r="B47" s="344"/>
      <c r="C47" s="1695"/>
      <c r="D47" s="1695"/>
      <c r="E47" s="1695"/>
      <c r="F47" s="344"/>
      <c r="G47" s="434"/>
      <c r="H47" s="1687"/>
      <c r="I47" s="1687"/>
      <c r="J47" s="1687"/>
      <c r="K47" s="1687"/>
      <c r="L47" s="1687"/>
      <c r="M47" s="1687"/>
      <c r="N47" s="1687"/>
      <c r="O47" s="1687"/>
      <c r="P47" s="1687"/>
      <c r="Q47" s="426"/>
      <c r="R47" s="426"/>
      <c r="S47" s="347"/>
      <c r="T47" s="347"/>
      <c r="U47" s="427"/>
      <c r="V47" s="428"/>
      <c r="W47" s="428"/>
      <c r="X47" s="428"/>
      <c r="Y47" s="428"/>
      <c r="Z47" s="428"/>
      <c r="AA47" s="428"/>
      <c r="AB47" s="429"/>
      <c r="AC47" s="1697"/>
      <c r="AD47" s="1698"/>
      <c r="AE47" s="1698"/>
      <c r="AF47" s="1698"/>
      <c r="AG47" s="1698"/>
      <c r="AH47" s="1698"/>
      <c r="AI47" s="1698"/>
      <c r="AJ47" s="1698"/>
      <c r="AK47" s="1699"/>
      <c r="AL47" s="393"/>
      <c r="AM47" s="428"/>
      <c r="AN47" s="428"/>
      <c r="AO47" s="428"/>
      <c r="AP47" s="428"/>
      <c r="AQ47" s="428"/>
      <c r="AR47" s="428"/>
      <c r="AS47" s="429"/>
      <c r="AT47" s="1545"/>
      <c r="AU47" s="1546"/>
      <c r="AV47" s="1546"/>
      <c r="AW47" s="1546"/>
      <c r="AX47" s="1546"/>
      <c r="AY47" s="1546"/>
      <c r="AZ47" s="1546"/>
      <c r="BA47" s="1546"/>
      <c r="BB47" s="1546"/>
      <c r="BC47" s="427"/>
      <c r="BD47" s="428"/>
      <c r="BE47" s="428"/>
      <c r="BF47" s="428"/>
      <c r="BG47" s="428"/>
      <c r="BH47" s="428"/>
      <c r="BI47" s="428"/>
      <c r="BJ47" s="429"/>
      <c r="BK47" s="1545"/>
      <c r="BL47" s="1546"/>
      <c r="BM47" s="1546"/>
      <c r="BN47" s="1546"/>
      <c r="BO47" s="1546"/>
      <c r="BP47" s="1546"/>
      <c r="BQ47" s="1546"/>
      <c r="BR47" s="1546"/>
      <c r="BS47" s="1586"/>
      <c r="BT47" s="427"/>
      <c r="BU47" s="428"/>
      <c r="BV47" s="428"/>
      <c r="BW47" s="428"/>
      <c r="BX47" s="428"/>
      <c r="BY47" s="428"/>
      <c r="BZ47" s="428"/>
      <c r="CA47" s="429"/>
      <c r="CB47" s="1545"/>
      <c r="CC47" s="1546"/>
      <c r="CD47" s="1546"/>
      <c r="CE47" s="1546"/>
      <c r="CF47" s="1546"/>
      <c r="CG47" s="1546"/>
      <c r="CH47" s="1546"/>
      <c r="CI47" s="1546"/>
      <c r="CJ47" s="1586"/>
      <c r="CK47" s="834"/>
      <c r="CL47" s="834"/>
      <c r="CM47" s="834"/>
      <c r="CN47" s="834"/>
      <c r="CO47" s="834"/>
      <c r="CP47" s="834"/>
      <c r="CQ47" s="834"/>
      <c r="CR47" s="834"/>
      <c r="CS47" s="834"/>
      <c r="CT47" s="834"/>
      <c r="CU47" s="834"/>
      <c r="CV47" s="834"/>
      <c r="CW47" s="834"/>
      <c r="CX47" s="834"/>
      <c r="CY47" s="834"/>
      <c r="CZ47" s="834"/>
      <c r="DA47" s="834"/>
      <c r="DB47" s="834"/>
      <c r="DC47" s="834"/>
      <c r="DD47" s="834"/>
      <c r="DE47" s="834"/>
      <c r="DF47" s="834"/>
      <c r="DG47" s="834"/>
      <c r="DH47" s="834"/>
      <c r="DI47" s="834"/>
      <c r="DJ47" s="834"/>
      <c r="DK47" s="834"/>
      <c r="DL47" s="834"/>
      <c r="DM47" s="834"/>
      <c r="DN47" s="834"/>
      <c r="DO47" s="834"/>
      <c r="DP47" s="834"/>
      <c r="DQ47" s="834"/>
      <c r="DR47" s="834"/>
      <c r="DS47" s="834"/>
      <c r="DT47" s="834"/>
      <c r="DU47" s="834"/>
      <c r="DV47" s="834"/>
      <c r="DW47" s="834"/>
      <c r="DX47" s="834"/>
      <c r="DY47" s="834"/>
      <c r="DZ47" s="834"/>
      <c r="EA47" s="834"/>
      <c r="EB47" s="834"/>
      <c r="EC47" s="834"/>
      <c r="ED47" s="834"/>
      <c r="EE47" s="834"/>
      <c r="EF47" s="834"/>
      <c r="EG47" s="834"/>
      <c r="EH47" s="834"/>
      <c r="EI47" s="834"/>
      <c r="EJ47" s="834"/>
      <c r="EK47" s="834"/>
      <c r="EL47" s="834"/>
      <c r="EM47" s="834"/>
      <c r="EN47" s="834"/>
      <c r="EO47" s="834"/>
      <c r="EP47" s="834"/>
      <c r="EQ47" s="834"/>
      <c r="ER47" s="834"/>
      <c r="ES47" s="834"/>
      <c r="ET47" s="834"/>
      <c r="EU47" s="834"/>
      <c r="EV47" s="834"/>
      <c r="EW47" s="834"/>
      <c r="EX47" s="834"/>
      <c r="EY47" s="834"/>
      <c r="EZ47" s="834"/>
      <c r="FA47" s="834"/>
      <c r="FB47" s="834"/>
      <c r="FC47" s="834"/>
      <c r="FD47" s="834"/>
      <c r="FE47" s="834"/>
      <c r="FF47" s="834"/>
      <c r="FG47" s="834"/>
      <c r="FH47" s="834"/>
      <c r="FI47" s="834"/>
      <c r="FJ47" s="834"/>
    </row>
    <row r="48" spans="1:167" ht="7.5" customHeight="1" x14ac:dyDescent="0.15">
      <c r="A48" s="1693"/>
      <c r="B48" s="344"/>
      <c r="C48" s="1695"/>
      <c r="D48" s="1695"/>
      <c r="E48" s="1695"/>
      <c r="F48" s="344"/>
      <c r="G48" s="434"/>
      <c r="H48" s="1687" t="s">
        <v>831</v>
      </c>
      <c r="I48" s="1687"/>
      <c r="J48" s="1687"/>
      <c r="K48" s="1687"/>
      <c r="L48" s="1687"/>
      <c r="M48" s="1687"/>
      <c r="N48" s="1687"/>
      <c r="O48" s="1687"/>
      <c r="P48" s="1687"/>
      <c r="Q48" s="426"/>
      <c r="R48" s="426"/>
      <c r="S48" s="347"/>
      <c r="T48" s="347"/>
      <c r="U48" s="427"/>
      <c r="V48" s="428"/>
      <c r="W48" s="428"/>
      <c r="X48" s="428"/>
      <c r="Y48" s="428"/>
      <c r="Z48" s="428"/>
      <c r="AA48" s="428"/>
      <c r="AB48" s="429"/>
      <c r="AC48" s="1545">
        <v>420660</v>
      </c>
      <c r="AD48" s="1546"/>
      <c r="AE48" s="1688"/>
      <c r="AF48" s="1688"/>
      <c r="AG48" s="1688"/>
      <c r="AH48" s="1688"/>
      <c r="AI48" s="1688"/>
      <c r="AJ48" s="1688"/>
      <c r="AK48" s="1689"/>
      <c r="AL48" s="393"/>
      <c r="AM48" s="428"/>
      <c r="AN48" s="428"/>
      <c r="AO48" s="428"/>
      <c r="AP48" s="428"/>
      <c r="AQ48" s="428"/>
      <c r="AR48" s="428"/>
      <c r="AS48" s="429"/>
      <c r="AT48" s="1545">
        <v>502740</v>
      </c>
      <c r="AU48" s="1691"/>
      <c r="AV48" s="1691"/>
      <c r="AW48" s="1691"/>
      <c r="AX48" s="1691"/>
      <c r="AY48" s="1691"/>
      <c r="AZ48" s="1691"/>
      <c r="BA48" s="1691"/>
      <c r="BB48" s="1688"/>
      <c r="BC48" s="427"/>
      <c r="BD48" s="428"/>
      <c r="BE48" s="428"/>
      <c r="BF48" s="428"/>
      <c r="BG48" s="428"/>
      <c r="BH48" s="428"/>
      <c r="BI48" s="428"/>
      <c r="BJ48" s="429"/>
      <c r="BK48" s="1545">
        <v>615600</v>
      </c>
      <c r="BL48" s="1546"/>
      <c r="BM48" s="1688"/>
      <c r="BN48" s="1688"/>
      <c r="BO48" s="1688"/>
      <c r="BP48" s="1688"/>
      <c r="BQ48" s="1688"/>
      <c r="BR48" s="1688"/>
      <c r="BS48" s="1689"/>
      <c r="BT48" s="427"/>
      <c r="BU48" s="428"/>
      <c r="BV48" s="428"/>
      <c r="BW48" s="428"/>
      <c r="BX48" s="428"/>
      <c r="BY48" s="428"/>
      <c r="BZ48" s="428"/>
      <c r="CA48" s="429"/>
      <c r="CB48" s="1545">
        <v>707940</v>
      </c>
      <c r="CC48" s="1546"/>
      <c r="CD48" s="1688"/>
      <c r="CE48" s="1688"/>
      <c r="CF48" s="1688"/>
      <c r="CG48" s="1688"/>
      <c r="CH48" s="1688"/>
      <c r="CI48" s="1688"/>
      <c r="CJ48" s="1689"/>
      <c r="CK48" s="834"/>
      <c r="CL48" s="834"/>
      <c r="CM48" s="834"/>
      <c r="CN48" s="834"/>
      <c r="CO48" s="834"/>
      <c r="CP48" s="834"/>
      <c r="CQ48" s="834"/>
      <c r="CR48" s="834"/>
      <c r="CS48" s="834"/>
      <c r="CT48" s="834"/>
      <c r="CU48" s="834"/>
      <c r="CV48" s="834"/>
      <c r="CW48" s="834"/>
      <c r="CX48" s="834"/>
      <c r="CY48" s="834"/>
      <c r="CZ48" s="834"/>
      <c r="DA48" s="834"/>
      <c r="DB48" s="834"/>
      <c r="DC48" s="834"/>
      <c r="DD48" s="834"/>
      <c r="DE48" s="834"/>
      <c r="DF48" s="834"/>
      <c r="DG48" s="834"/>
      <c r="DH48" s="834"/>
      <c r="DI48" s="834"/>
      <c r="DJ48" s="834"/>
      <c r="DK48" s="834"/>
      <c r="DL48" s="834"/>
      <c r="DM48" s="834"/>
      <c r="DN48" s="834"/>
      <c r="DO48" s="834"/>
      <c r="DP48" s="834"/>
      <c r="DQ48" s="834"/>
      <c r="DR48" s="834"/>
      <c r="DS48" s="834"/>
      <c r="DT48" s="834"/>
      <c r="DU48" s="834"/>
      <c r="DV48" s="834"/>
      <c r="DW48" s="834"/>
      <c r="DX48" s="834"/>
      <c r="DY48" s="834"/>
      <c r="DZ48" s="834"/>
      <c r="EA48" s="834"/>
      <c r="EB48" s="834"/>
      <c r="EC48" s="834"/>
      <c r="ED48" s="834"/>
      <c r="EE48" s="834"/>
      <c r="EF48" s="834"/>
      <c r="EG48" s="834"/>
      <c r="EH48" s="834"/>
      <c r="EI48" s="834"/>
      <c r="EJ48" s="834"/>
      <c r="EK48" s="834"/>
      <c r="EL48" s="834"/>
      <c r="EM48" s="834"/>
      <c r="EN48" s="834"/>
      <c r="EO48" s="834"/>
      <c r="EP48" s="834"/>
      <c r="EQ48" s="834"/>
      <c r="ER48" s="834"/>
      <c r="ES48" s="834"/>
      <c r="ET48" s="834"/>
      <c r="EU48" s="834"/>
      <c r="EV48" s="834"/>
      <c r="EW48" s="834"/>
      <c r="EX48" s="834"/>
      <c r="EY48" s="834"/>
      <c r="EZ48" s="834"/>
      <c r="FA48" s="834"/>
      <c r="FB48" s="834"/>
      <c r="FC48" s="834"/>
      <c r="FD48" s="834"/>
      <c r="FE48" s="834"/>
      <c r="FF48" s="834"/>
      <c r="FG48" s="834"/>
      <c r="FH48" s="834"/>
      <c r="FI48" s="834"/>
      <c r="FJ48" s="834"/>
    </row>
    <row r="49" spans="1:166" ht="7.5" customHeight="1" x14ac:dyDescent="0.15">
      <c r="A49" s="1693"/>
      <c r="B49" s="344"/>
      <c r="C49" s="1695"/>
      <c r="D49" s="1695"/>
      <c r="E49" s="1695"/>
      <c r="F49" s="344"/>
      <c r="G49" s="434"/>
      <c r="H49" s="1687"/>
      <c r="I49" s="1687"/>
      <c r="J49" s="1687"/>
      <c r="K49" s="1687"/>
      <c r="L49" s="1687"/>
      <c r="M49" s="1687"/>
      <c r="N49" s="1687"/>
      <c r="O49" s="1687"/>
      <c r="P49" s="1687"/>
      <c r="Q49" s="426"/>
      <c r="R49" s="426"/>
      <c r="S49" s="347"/>
      <c r="T49" s="347"/>
      <c r="U49" s="427"/>
      <c r="V49" s="428"/>
      <c r="W49" s="428"/>
      <c r="X49" s="428"/>
      <c r="Y49" s="428"/>
      <c r="Z49" s="428"/>
      <c r="AA49" s="428"/>
      <c r="AB49" s="429"/>
      <c r="AC49" s="1690"/>
      <c r="AD49" s="1688"/>
      <c r="AE49" s="1688"/>
      <c r="AF49" s="1688"/>
      <c r="AG49" s="1688"/>
      <c r="AH49" s="1688"/>
      <c r="AI49" s="1688"/>
      <c r="AJ49" s="1688"/>
      <c r="AK49" s="1689"/>
      <c r="AL49" s="393"/>
      <c r="AM49" s="428"/>
      <c r="AN49" s="428"/>
      <c r="AO49" s="428"/>
      <c r="AP49" s="428"/>
      <c r="AQ49" s="428"/>
      <c r="AR49" s="428"/>
      <c r="AS49" s="429"/>
      <c r="AT49" s="1690"/>
      <c r="AU49" s="1691"/>
      <c r="AV49" s="1691"/>
      <c r="AW49" s="1691"/>
      <c r="AX49" s="1691"/>
      <c r="AY49" s="1691"/>
      <c r="AZ49" s="1691"/>
      <c r="BA49" s="1691"/>
      <c r="BB49" s="1688"/>
      <c r="BC49" s="427"/>
      <c r="BD49" s="428"/>
      <c r="BE49" s="428"/>
      <c r="BF49" s="428"/>
      <c r="BG49" s="428"/>
      <c r="BH49" s="428"/>
      <c r="BI49" s="428"/>
      <c r="BJ49" s="429"/>
      <c r="BK49" s="1690"/>
      <c r="BL49" s="1688"/>
      <c r="BM49" s="1688"/>
      <c r="BN49" s="1688"/>
      <c r="BO49" s="1688"/>
      <c r="BP49" s="1688"/>
      <c r="BQ49" s="1688"/>
      <c r="BR49" s="1688"/>
      <c r="BS49" s="1689"/>
      <c r="BT49" s="427"/>
      <c r="BU49" s="428"/>
      <c r="BV49" s="428"/>
      <c r="BW49" s="428"/>
      <c r="BX49" s="428"/>
      <c r="BY49" s="428"/>
      <c r="BZ49" s="428"/>
      <c r="CA49" s="429"/>
      <c r="CB49" s="1690"/>
      <c r="CC49" s="1688"/>
      <c r="CD49" s="1688"/>
      <c r="CE49" s="1688"/>
      <c r="CF49" s="1688"/>
      <c r="CG49" s="1688"/>
      <c r="CH49" s="1688"/>
      <c r="CI49" s="1688"/>
      <c r="CJ49" s="1689"/>
      <c r="CK49" s="834"/>
      <c r="CL49" s="834"/>
      <c r="CM49" s="834"/>
      <c r="CN49" s="834"/>
      <c r="CO49" s="834"/>
      <c r="CP49" s="834"/>
      <c r="CQ49" s="834"/>
      <c r="CR49" s="834"/>
      <c r="CS49" s="834"/>
      <c r="CT49" s="834"/>
      <c r="CU49" s="834"/>
      <c r="CV49" s="834"/>
      <c r="CW49" s="834"/>
      <c r="CX49" s="834"/>
      <c r="CY49" s="834"/>
      <c r="CZ49" s="834"/>
      <c r="DA49" s="834"/>
      <c r="DB49" s="834"/>
      <c r="DC49" s="834"/>
      <c r="DD49" s="834"/>
      <c r="DE49" s="834"/>
      <c r="DF49" s="834"/>
      <c r="DG49" s="834"/>
      <c r="DH49" s="834"/>
      <c r="DI49" s="834"/>
      <c r="DJ49" s="834"/>
      <c r="DK49" s="834"/>
      <c r="DL49" s="834"/>
      <c r="DM49" s="834"/>
      <c r="DN49" s="834"/>
      <c r="DO49" s="834"/>
      <c r="DP49" s="834"/>
      <c r="DQ49" s="834"/>
      <c r="DR49" s="834"/>
      <c r="DS49" s="834"/>
      <c r="DT49" s="834"/>
      <c r="DU49" s="834"/>
      <c r="DV49" s="834"/>
      <c r="DW49" s="834"/>
      <c r="DX49" s="834"/>
      <c r="DY49" s="834"/>
      <c r="DZ49" s="834"/>
      <c r="EA49" s="834"/>
      <c r="EB49" s="834"/>
      <c r="EC49" s="834"/>
      <c r="ED49" s="834"/>
      <c r="EE49" s="834"/>
      <c r="EF49" s="834"/>
      <c r="EG49" s="834"/>
      <c r="EH49" s="834"/>
      <c r="EI49" s="834"/>
      <c r="EJ49" s="834"/>
      <c r="EK49" s="834"/>
      <c r="EL49" s="834"/>
      <c r="EM49" s="834"/>
      <c r="EN49" s="834"/>
      <c r="EO49" s="834"/>
      <c r="EP49" s="834"/>
      <c r="EQ49" s="834"/>
      <c r="ER49" s="834"/>
      <c r="ES49" s="834"/>
      <c r="ET49" s="834"/>
      <c r="EU49" s="834"/>
      <c r="EV49" s="834"/>
      <c r="EW49" s="834"/>
      <c r="EX49" s="834"/>
      <c r="EY49" s="834"/>
      <c r="EZ49" s="834"/>
      <c r="FA49" s="834"/>
      <c r="FB49" s="834"/>
      <c r="FC49" s="834"/>
      <c r="FD49" s="834"/>
      <c r="FE49" s="834"/>
      <c r="FF49" s="834"/>
      <c r="FG49" s="834"/>
      <c r="FH49" s="834"/>
      <c r="FI49" s="834"/>
      <c r="FJ49" s="834"/>
    </row>
    <row r="50" spans="1:166" ht="7.5" customHeight="1" x14ac:dyDescent="0.15">
      <c r="A50" s="1693"/>
      <c r="B50" s="344"/>
      <c r="C50" s="1695"/>
      <c r="D50" s="1695"/>
      <c r="E50" s="1695"/>
      <c r="F50" s="344"/>
      <c r="G50" s="434"/>
      <c r="H50" s="1687" t="s">
        <v>946</v>
      </c>
      <c r="I50" s="1687"/>
      <c r="J50" s="1687"/>
      <c r="K50" s="1687"/>
      <c r="L50" s="1687"/>
      <c r="M50" s="1687"/>
      <c r="N50" s="347"/>
      <c r="O50" s="347"/>
      <c r="P50" s="347"/>
      <c r="Q50" s="426"/>
      <c r="R50" s="426"/>
      <c r="S50" s="347"/>
      <c r="T50" s="347"/>
      <c r="U50" s="427"/>
      <c r="V50" s="428"/>
      <c r="W50" s="428"/>
      <c r="X50" s="428"/>
      <c r="Y50" s="428"/>
      <c r="Z50" s="428"/>
      <c r="AA50" s="428"/>
      <c r="AB50" s="429"/>
      <c r="AC50" s="1545">
        <v>32543</v>
      </c>
      <c r="AD50" s="1546"/>
      <c r="AE50" s="1698"/>
      <c r="AF50" s="1698"/>
      <c r="AG50" s="1698"/>
      <c r="AH50" s="1698"/>
      <c r="AI50" s="1698"/>
      <c r="AJ50" s="1698"/>
      <c r="AK50" s="1699"/>
      <c r="AL50" s="393"/>
      <c r="AM50" s="428"/>
      <c r="AN50" s="428"/>
      <c r="AO50" s="428"/>
      <c r="AP50" s="428"/>
      <c r="AQ50" s="428"/>
      <c r="AR50" s="428"/>
      <c r="AS50" s="429"/>
      <c r="AT50" s="1545">
        <v>43282</v>
      </c>
      <c r="AU50" s="1546"/>
      <c r="AV50" s="1698"/>
      <c r="AW50" s="1698"/>
      <c r="AX50" s="1698"/>
      <c r="AY50" s="1698"/>
      <c r="AZ50" s="1698"/>
      <c r="BA50" s="1698"/>
      <c r="BB50" s="1699"/>
      <c r="BC50" s="427"/>
      <c r="BD50" s="428"/>
      <c r="BE50" s="428"/>
      <c r="BF50" s="428"/>
      <c r="BG50" s="428"/>
      <c r="BH50" s="428"/>
      <c r="BI50" s="428"/>
      <c r="BJ50" s="429"/>
      <c r="BK50" s="1545">
        <v>51803</v>
      </c>
      <c r="BL50" s="1546"/>
      <c r="BM50" s="1698"/>
      <c r="BN50" s="1698"/>
      <c r="BO50" s="1698"/>
      <c r="BP50" s="1698"/>
      <c r="BQ50" s="1698"/>
      <c r="BR50" s="1698"/>
      <c r="BS50" s="1699"/>
      <c r="BT50" s="427"/>
      <c r="BU50" s="428"/>
      <c r="BV50" s="428"/>
      <c r="BW50" s="428"/>
      <c r="BX50" s="428"/>
      <c r="BY50" s="428"/>
      <c r="BZ50" s="428"/>
      <c r="CA50" s="429"/>
      <c r="CB50" s="1545">
        <v>60138</v>
      </c>
      <c r="CC50" s="1546"/>
      <c r="CD50" s="1698"/>
      <c r="CE50" s="1698"/>
      <c r="CF50" s="1698"/>
      <c r="CG50" s="1698"/>
      <c r="CH50" s="1698"/>
      <c r="CI50" s="1698"/>
      <c r="CJ50" s="1699"/>
      <c r="CK50" s="834"/>
      <c r="CL50" s="834"/>
      <c r="CM50" s="834"/>
      <c r="CN50" s="834"/>
      <c r="CO50" s="834"/>
      <c r="CP50" s="834"/>
      <c r="CQ50" s="834"/>
      <c r="CR50" s="834"/>
      <c r="CS50" s="834"/>
      <c r="CT50" s="834"/>
      <c r="CU50" s="834"/>
      <c r="CV50" s="834"/>
      <c r="CW50" s="834"/>
      <c r="CX50" s="834"/>
      <c r="CY50" s="834"/>
      <c r="CZ50" s="834"/>
      <c r="DA50" s="834"/>
      <c r="DB50" s="834"/>
      <c r="DC50" s="834"/>
      <c r="DD50" s="834"/>
      <c r="DE50" s="834"/>
      <c r="DF50" s="834"/>
      <c r="DG50" s="834"/>
      <c r="DH50" s="834"/>
      <c r="DI50" s="834"/>
      <c r="DJ50" s="834"/>
      <c r="DK50" s="834"/>
      <c r="DL50" s="834"/>
      <c r="DM50" s="834"/>
      <c r="DN50" s="834"/>
      <c r="DO50" s="834"/>
      <c r="DP50" s="834"/>
      <c r="DQ50" s="834"/>
      <c r="DR50" s="834"/>
      <c r="DS50" s="834"/>
      <c r="DT50" s="834"/>
      <c r="DU50" s="834"/>
      <c r="DV50" s="834"/>
      <c r="DW50" s="834"/>
      <c r="DX50" s="834"/>
      <c r="DY50" s="834"/>
      <c r="DZ50" s="834"/>
      <c r="EA50" s="834"/>
      <c r="EB50" s="834"/>
      <c r="EC50" s="834"/>
      <c r="ED50" s="834"/>
      <c r="EE50" s="834"/>
      <c r="EF50" s="834"/>
      <c r="EG50" s="834"/>
      <c r="EH50" s="834"/>
      <c r="EI50" s="834"/>
      <c r="EJ50" s="834"/>
      <c r="EK50" s="834"/>
      <c r="EL50" s="834"/>
      <c r="EM50" s="834"/>
      <c r="EN50" s="834"/>
      <c r="EO50" s="834"/>
      <c r="EP50" s="834"/>
      <c r="EQ50" s="834"/>
      <c r="ER50" s="834"/>
      <c r="ES50" s="834"/>
      <c r="ET50" s="834"/>
      <c r="EU50" s="834"/>
      <c r="EV50" s="834"/>
      <c r="EW50" s="834"/>
      <c r="EX50" s="834"/>
      <c r="EY50" s="834"/>
      <c r="EZ50" s="834"/>
      <c r="FA50" s="834"/>
      <c r="FB50" s="834"/>
      <c r="FC50" s="834"/>
      <c r="FD50" s="834"/>
      <c r="FE50" s="834"/>
      <c r="FF50" s="834"/>
      <c r="FG50" s="834"/>
      <c r="FH50" s="834"/>
      <c r="FI50" s="834"/>
      <c r="FJ50" s="834"/>
    </row>
    <row r="51" spans="1:166" ht="7.5" customHeight="1" x14ac:dyDescent="0.15">
      <c r="A51" s="1693"/>
      <c r="B51" s="344"/>
      <c r="C51" s="1695"/>
      <c r="D51" s="1695"/>
      <c r="E51" s="1695"/>
      <c r="F51" s="344"/>
      <c r="G51" s="434"/>
      <c r="H51" s="1687"/>
      <c r="I51" s="1687"/>
      <c r="J51" s="1687"/>
      <c r="K51" s="1687"/>
      <c r="L51" s="1687"/>
      <c r="M51" s="1687"/>
      <c r="N51" s="347"/>
      <c r="O51" s="347"/>
      <c r="P51" s="347"/>
      <c r="Q51" s="426"/>
      <c r="R51" s="426"/>
      <c r="S51" s="347"/>
      <c r="T51" s="347"/>
      <c r="U51" s="427"/>
      <c r="V51" s="428"/>
      <c r="W51" s="428"/>
      <c r="X51" s="428"/>
      <c r="Y51" s="428"/>
      <c r="Z51" s="428"/>
      <c r="AA51" s="428"/>
      <c r="AB51" s="429"/>
      <c r="AC51" s="1697"/>
      <c r="AD51" s="1698"/>
      <c r="AE51" s="1698"/>
      <c r="AF51" s="1698"/>
      <c r="AG51" s="1698"/>
      <c r="AH51" s="1698"/>
      <c r="AI51" s="1698"/>
      <c r="AJ51" s="1698"/>
      <c r="AK51" s="1699"/>
      <c r="AL51" s="393"/>
      <c r="AM51" s="428"/>
      <c r="AN51" s="428"/>
      <c r="AO51" s="428"/>
      <c r="AP51" s="428"/>
      <c r="AQ51" s="428"/>
      <c r="AR51" s="428"/>
      <c r="AS51" s="429"/>
      <c r="AT51" s="1697"/>
      <c r="AU51" s="1698"/>
      <c r="AV51" s="1698"/>
      <c r="AW51" s="1698"/>
      <c r="AX51" s="1698"/>
      <c r="AY51" s="1698"/>
      <c r="AZ51" s="1698"/>
      <c r="BA51" s="1698"/>
      <c r="BB51" s="1699"/>
      <c r="BC51" s="427"/>
      <c r="BD51" s="428"/>
      <c r="BE51" s="428"/>
      <c r="BF51" s="428"/>
      <c r="BG51" s="428"/>
      <c r="BH51" s="428"/>
      <c r="BI51" s="428"/>
      <c r="BJ51" s="429"/>
      <c r="BK51" s="1697"/>
      <c r="BL51" s="1698"/>
      <c r="BM51" s="1698"/>
      <c r="BN51" s="1698"/>
      <c r="BO51" s="1698"/>
      <c r="BP51" s="1698"/>
      <c r="BQ51" s="1698"/>
      <c r="BR51" s="1698"/>
      <c r="BS51" s="1699"/>
      <c r="BT51" s="427"/>
      <c r="BU51" s="428"/>
      <c r="BV51" s="428"/>
      <c r="BW51" s="428"/>
      <c r="BX51" s="428"/>
      <c r="BY51" s="428"/>
      <c r="BZ51" s="428"/>
      <c r="CA51" s="429"/>
      <c r="CB51" s="1697"/>
      <c r="CC51" s="1698"/>
      <c r="CD51" s="1698"/>
      <c r="CE51" s="1698"/>
      <c r="CF51" s="1698"/>
      <c r="CG51" s="1698"/>
      <c r="CH51" s="1698"/>
      <c r="CI51" s="1698"/>
      <c r="CJ51" s="1699"/>
      <c r="CK51" s="834"/>
      <c r="CL51" s="834"/>
      <c r="CM51" s="834"/>
      <c r="CN51" s="834"/>
      <c r="CO51" s="834"/>
      <c r="CP51" s="834"/>
      <c r="CQ51" s="834"/>
      <c r="CR51" s="834"/>
      <c r="CS51" s="834"/>
      <c r="CT51" s="834"/>
      <c r="CU51" s="834"/>
      <c r="CV51" s="834"/>
      <c r="CW51" s="834"/>
      <c r="CX51" s="834"/>
      <c r="CY51" s="834"/>
      <c r="CZ51" s="834"/>
      <c r="DA51" s="834"/>
      <c r="DB51" s="834"/>
      <c r="DC51" s="834"/>
      <c r="DD51" s="834"/>
      <c r="DE51" s="834"/>
      <c r="DF51" s="834"/>
      <c r="DG51" s="834"/>
      <c r="DH51" s="834"/>
      <c r="DI51" s="834"/>
      <c r="DJ51" s="834"/>
      <c r="DK51" s="834"/>
      <c r="DL51" s="834"/>
      <c r="DM51" s="834"/>
      <c r="DN51" s="834"/>
      <c r="DO51" s="834"/>
      <c r="DP51" s="834"/>
      <c r="DQ51" s="834"/>
      <c r="DR51" s="834"/>
      <c r="DS51" s="834"/>
      <c r="DT51" s="834"/>
      <c r="DU51" s="834"/>
      <c r="DV51" s="834"/>
      <c r="DW51" s="834"/>
      <c r="DX51" s="834"/>
      <c r="DY51" s="834"/>
      <c r="DZ51" s="834"/>
      <c r="EA51" s="834"/>
      <c r="EB51" s="834"/>
      <c r="EC51" s="834"/>
      <c r="ED51" s="834"/>
      <c r="EE51" s="834"/>
      <c r="EF51" s="834"/>
      <c r="EG51" s="834"/>
      <c r="EH51" s="834"/>
      <c r="EI51" s="834"/>
      <c r="EJ51" s="834"/>
      <c r="EK51" s="834"/>
      <c r="EL51" s="834"/>
      <c r="EM51" s="834"/>
      <c r="EN51" s="834"/>
      <c r="EO51" s="834"/>
      <c r="EP51" s="834"/>
      <c r="EQ51" s="834"/>
      <c r="ER51" s="834"/>
      <c r="ES51" s="834"/>
      <c r="ET51" s="834"/>
      <c r="EU51" s="834"/>
      <c r="EV51" s="834"/>
      <c r="EW51" s="834"/>
      <c r="EX51" s="834"/>
      <c r="EY51" s="834"/>
      <c r="EZ51" s="834"/>
      <c r="FA51" s="834"/>
      <c r="FB51" s="834"/>
      <c r="FC51" s="834"/>
      <c r="FD51" s="834"/>
      <c r="FE51" s="834"/>
      <c r="FF51" s="834"/>
      <c r="FG51" s="834"/>
      <c r="FH51" s="834"/>
      <c r="FI51" s="834"/>
      <c r="FJ51" s="834"/>
    </row>
    <row r="52" spans="1:166" ht="7.5" customHeight="1" x14ac:dyDescent="0.15">
      <c r="A52" s="1693"/>
      <c r="B52" s="344"/>
      <c r="C52" s="1695"/>
      <c r="D52" s="1695"/>
      <c r="E52" s="1695"/>
      <c r="F52" s="344"/>
      <c r="G52" s="434"/>
      <c r="H52" s="1491" t="s">
        <v>148</v>
      </c>
      <c r="I52" s="1707"/>
      <c r="J52" s="1707"/>
      <c r="K52" s="1707"/>
      <c r="L52" s="1707"/>
      <c r="M52" s="1707"/>
      <c r="N52" s="347"/>
      <c r="O52" s="347"/>
      <c r="P52" s="347"/>
      <c r="Q52" s="426"/>
      <c r="R52" s="426"/>
      <c r="S52" s="347"/>
      <c r="T52" s="347"/>
      <c r="U52" s="427"/>
      <c r="V52" s="428"/>
      <c r="W52" s="428"/>
      <c r="X52" s="428"/>
      <c r="Y52" s="428"/>
      <c r="Z52" s="428"/>
      <c r="AA52" s="428"/>
      <c r="AB52" s="429"/>
      <c r="AC52" s="1709">
        <f>SUM(AC46:AK51)</f>
        <v>924610</v>
      </c>
      <c r="AD52" s="1710"/>
      <c r="AE52" s="1698"/>
      <c r="AF52" s="1698"/>
      <c r="AG52" s="1698"/>
      <c r="AH52" s="1698"/>
      <c r="AI52" s="1698"/>
      <c r="AJ52" s="1698"/>
      <c r="AK52" s="1699"/>
      <c r="AL52" s="393"/>
      <c r="AM52" s="428"/>
      <c r="AN52" s="428"/>
      <c r="AO52" s="428"/>
      <c r="AP52" s="428"/>
      <c r="AQ52" s="428"/>
      <c r="AR52" s="428"/>
      <c r="AS52" s="429"/>
      <c r="AT52" s="1709">
        <f>SUM(AT46:BB51)</f>
        <v>1177814</v>
      </c>
      <c r="AU52" s="1707"/>
      <c r="AV52" s="1707"/>
      <c r="AW52" s="1707"/>
      <c r="AX52" s="1707"/>
      <c r="AY52" s="1707"/>
      <c r="AZ52" s="1707"/>
      <c r="BA52" s="1707"/>
      <c r="BB52" s="1698"/>
      <c r="BC52" s="427"/>
      <c r="BD52" s="428"/>
      <c r="BE52" s="428"/>
      <c r="BF52" s="428"/>
      <c r="BG52" s="428"/>
      <c r="BH52" s="428"/>
      <c r="BI52" s="428"/>
      <c r="BJ52" s="429"/>
      <c r="BK52" s="1709">
        <f>SUM(BK46:BS51)</f>
        <v>1427333</v>
      </c>
      <c r="BL52" s="1710"/>
      <c r="BM52" s="1698"/>
      <c r="BN52" s="1698"/>
      <c r="BO52" s="1698"/>
      <c r="BP52" s="1698"/>
      <c r="BQ52" s="1698"/>
      <c r="BR52" s="1698"/>
      <c r="BS52" s="1699"/>
      <c r="BT52" s="427"/>
      <c r="BU52" s="428"/>
      <c r="BV52" s="428"/>
      <c r="BW52" s="428"/>
      <c r="BX52" s="428"/>
      <c r="BY52" s="428"/>
      <c r="BZ52" s="428"/>
      <c r="CA52" s="429"/>
      <c r="CB52" s="1709">
        <f>SUM(CB46:CJ51)</f>
        <v>1638682</v>
      </c>
      <c r="CC52" s="1710"/>
      <c r="CD52" s="1698"/>
      <c r="CE52" s="1698"/>
      <c r="CF52" s="1698"/>
      <c r="CG52" s="1698"/>
      <c r="CH52" s="1698"/>
      <c r="CI52" s="1698"/>
      <c r="CJ52" s="1699"/>
      <c r="CK52" s="834"/>
      <c r="CL52" s="834"/>
      <c r="CM52" s="834"/>
      <c r="CN52" s="834"/>
      <c r="CO52" s="834"/>
      <c r="CP52" s="834"/>
      <c r="CQ52" s="834"/>
      <c r="CR52" s="834"/>
      <c r="CS52" s="834"/>
      <c r="CT52" s="834"/>
      <c r="CU52" s="834"/>
      <c r="CV52" s="834"/>
      <c r="CW52" s="834"/>
      <c r="CX52" s="834"/>
      <c r="CY52" s="834"/>
      <c r="CZ52" s="834"/>
      <c r="DA52" s="834"/>
      <c r="DB52" s="834"/>
      <c r="DC52" s="834"/>
      <c r="DD52" s="834"/>
      <c r="DE52" s="834"/>
      <c r="DF52" s="834"/>
      <c r="DG52" s="834"/>
      <c r="DH52" s="834"/>
      <c r="DI52" s="834"/>
      <c r="DJ52" s="834"/>
      <c r="DK52" s="834"/>
      <c r="DL52" s="834"/>
      <c r="DM52" s="834"/>
      <c r="DN52" s="834"/>
      <c r="DO52" s="834"/>
      <c r="DP52" s="834"/>
      <c r="DQ52" s="834"/>
      <c r="DR52" s="834"/>
      <c r="DS52" s="834"/>
      <c r="DT52" s="834"/>
      <c r="DU52" s="834"/>
      <c r="DV52" s="834"/>
      <c r="DW52" s="834"/>
      <c r="DX52" s="834"/>
      <c r="DY52" s="834"/>
      <c r="DZ52" s="834"/>
      <c r="EA52" s="834"/>
      <c r="EB52" s="834"/>
      <c r="EC52" s="834"/>
      <c r="ED52" s="834"/>
      <c r="EE52" s="834"/>
      <c r="EF52" s="834"/>
      <c r="EG52" s="834"/>
      <c r="EH52" s="834"/>
      <c r="EI52" s="834"/>
      <c r="EJ52" s="834"/>
      <c r="EK52" s="834"/>
      <c r="EL52" s="834"/>
      <c r="EM52" s="834"/>
      <c r="EN52" s="834"/>
      <c r="EO52" s="834"/>
      <c r="EP52" s="834"/>
      <c r="EQ52" s="834"/>
      <c r="ER52" s="834"/>
      <c r="ES52" s="834"/>
      <c r="ET52" s="834"/>
      <c r="EU52" s="834"/>
      <c r="EV52" s="834"/>
      <c r="EW52" s="834"/>
      <c r="EX52" s="834"/>
      <c r="EY52" s="834"/>
      <c r="EZ52" s="834"/>
      <c r="FA52" s="834"/>
      <c r="FB52" s="834"/>
      <c r="FC52" s="834"/>
      <c r="FD52" s="834"/>
      <c r="FE52" s="834"/>
      <c r="FF52" s="834"/>
      <c r="FG52" s="834"/>
      <c r="FH52" s="834"/>
      <c r="FI52" s="834"/>
      <c r="FJ52" s="834"/>
    </row>
    <row r="53" spans="1:166" ht="7.5" customHeight="1" x14ac:dyDescent="0.15">
      <c r="A53" s="1694"/>
      <c r="B53" s="344"/>
      <c r="C53" s="1607"/>
      <c r="D53" s="1607"/>
      <c r="E53" s="1607"/>
      <c r="F53" s="435"/>
      <c r="G53" s="436"/>
      <c r="H53" s="1708"/>
      <c r="I53" s="1708"/>
      <c r="J53" s="1708"/>
      <c r="K53" s="1708"/>
      <c r="L53" s="1708"/>
      <c r="M53" s="1708"/>
      <c r="N53" s="347"/>
      <c r="O53" s="347"/>
      <c r="P53" s="347"/>
      <c r="Q53" s="347"/>
      <c r="R53" s="347"/>
      <c r="S53" s="353"/>
      <c r="T53" s="353"/>
      <c r="U53" s="437"/>
      <c r="V53" s="417"/>
      <c r="W53" s="417"/>
      <c r="X53" s="417"/>
      <c r="Y53" s="417"/>
      <c r="Z53" s="417"/>
      <c r="AA53" s="417"/>
      <c r="AB53" s="418"/>
      <c r="AC53" s="1711"/>
      <c r="AD53" s="1708"/>
      <c r="AE53" s="1708"/>
      <c r="AF53" s="1708"/>
      <c r="AG53" s="1708"/>
      <c r="AH53" s="1708"/>
      <c r="AI53" s="1708"/>
      <c r="AJ53" s="1708"/>
      <c r="AK53" s="1712"/>
      <c r="AL53" s="405"/>
      <c r="AM53" s="417"/>
      <c r="AN53" s="417"/>
      <c r="AO53" s="417"/>
      <c r="AP53" s="417"/>
      <c r="AQ53" s="417"/>
      <c r="AR53" s="417"/>
      <c r="AS53" s="418"/>
      <c r="AT53" s="1711"/>
      <c r="AU53" s="1708"/>
      <c r="AV53" s="1708"/>
      <c r="AW53" s="1708"/>
      <c r="AX53" s="1708"/>
      <c r="AY53" s="1708"/>
      <c r="AZ53" s="1708"/>
      <c r="BA53" s="1708"/>
      <c r="BB53" s="1708"/>
      <c r="BC53" s="437"/>
      <c r="BD53" s="417"/>
      <c r="BE53" s="417"/>
      <c r="BF53" s="417"/>
      <c r="BG53" s="417"/>
      <c r="BH53" s="417"/>
      <c r="BI53" s="417"/>
      <c r="BJ53" s="418"/>
      <c r="BK53" s="1711"/>
      <c r="BL53" s="1708"/>
      <c r="BM53" s="1708"/>
      <c r="BN53" s="1708"/>
      <c r="BO53" s="1708"/>
      <c r="BP53" s="1708"/>
      <c r="BQ53" s="1708"/>
      <c r="BR53" s="1708"/>
      <c r="BS53" s="1712"/>
      <c r="BT53" s="437"/>
      <c r="BU53" s="417"/>
      <c r="BV53" s="417"/>
      <c r="BW53" s="417"/>
      <c r="BX53" s="417"/>
      <c r="BY53" s="417"/>
      <c r="BZ53" s="417"/>
      <c r="CA53" s="418"/>
      <c r="CB53" s="1711"/>
      <c r="CC53" s="1708"/>
      <c r="CD53" s="1708"/>
      <c r="CE53" s="1708"/>
      <c r="CF53" s="1708"/>
      <c r="CG53" s="1708"/>
      <c r="CH53" s="1708"/>
      <c r="CI53" s="1708"/>
      <c r="CJ53" s="1712"/>
      <c r="CK53" s="834"/>
      <c r="CL53" s="834"/>
      <c r="CM53" s="834"/>
      <c r="CN53" s="834"/>
      <c r="CO53" s="834"/>
      <c r="CP53" s="834"/>
      <c r="CQ53" s="834"/>
      <c r="CR53" s="834"/>
      <c r="CS53" s="834"/>
      <c r="CT53" s="834"/>
      <c r="CU53" s="834"/>
      <c r="CV53" s="834"/>
      <c r="CW53" s="834"/>
      <c r="CX53" s="834"/>
      <c r="CY53" s="834"/>
      <c r="CZ53" s="834"/>
      <c r="DA53" s="834"/>
      <c r="DB53" s="834"/>
      <c r="DC53" s="834"/>
      <c r="DD53" s="834"/>
      <c r="DE53" s="834"/>
      <c r="DF53" s="834"/>
      <c r="DG53" s="834"/>
      <c r="DH53" s="834"/>
      <c r="DI53" s="834"/>
      <c r="DJ53" s="834"/>
      <c r="DK53" s="834"/>
      <c r="DL53" s="834"/>
      <c r="DM53" s="834"/>
      <c r="DN53" s="834"/>
      <c r="DO53" s="834"/>
      <c r="DP53" s="834"/>
      <c r="DQ53" s="834"/>
      <c r="DR53" s="834"/>
      <c r="DS53" s="834"/>
      <c r="DT53" s="834"/>
      <c r="DU53" s="834"/>
      <c r="DV53" s="834"/>
      <c r="DW53" s="834"/>
      <c r="DX53" s="834"/>
      <c r="DY53" s="834"/>
      <c r="DZ53" s="834"/>
      <c r="EA53" s="834"/>
      <c r="EB53" s="834"/>
      <c r="EC53" s="834"/>
      <c r="ED53" s="834"/>
      <c r="EE53" s="834"/>
      <c r="EF53" s="834"/>
      <c r="EG53" s="834"/>
      <c r="EH53" s="834"/>
      <c r="EI53" s="834"/>
      <c r="EJ53" s="834"/>
      <c r="EK53" s="834"/>
      <c r="EL53" s="834"/>
      <c r="EM53" s="834"/>
      <c r="EN53" s="834"/>
      <c r="EO53" s="834"/>
      <c r="EP53" s="834"/>
      <c r="EQ53" s="834"/>
      <c r="ER53" s="834"/>
      <c r="ES53" s="834"/>
      <c r="ET53" s="834"/>
      <c r="EU53" s="834"/>
      <c r="EV53" s="834"/>
      <c r="EW53" s="834"/>
      <c r="EX53" s="834"/>
      <c r="EY53" s="834"/>
      <c r="EZ53" s="834"/>
      <c r="FA53" s="834"/>
      <c r="FB53" s="834"/>
      <c r="FC53" s="834"/>
      <c r="FD53" s="834"/>
      <c r="FE53" s="834"/>
      <c r="FF53" s="834"/>
      <c r="FG53" s="834"/>
      <c r="FH53" s="834"/>
      <c r="FI53" s="834"/>
      <c r="FJ53" s="834"/>
    </row>
    <row r="54" spans="1:166" ht="10.5" customHeight="1" x14ac:dyDescent="0.15">
      <c r="A54" s="1692" t="s">
        <v>23</v>
      </c>
      <c r="B54" s="1515"/>
      <c r="C54" s="1515"/>
      <c r="D54" s="1515"/>
      <c r="E54" s="1515"/>
      <c r="F54" s="1516"/>
      <c r="G54" s="433"/>
      <c r="H54" s="365"/>
      <c r="I54" s="438"/>
      <c r="J54" s="438"/>
      <c r="K54" s="438"/>
      <c r="L54" s="438"/>
      <c r="M54" s="438"/>
      <c r="N54" s="438"/>
      <c r="O54" s="438"/>
      <c r="P54" s="438"/>
      <c r="Q54" s="438"/>
      <c r="R54" s="438"/>
      <c r="S54" s="439"/>
      <c r="T54" s="439"/>
      <c r="U54" s="427"/>
      <c r="V54" s="428"/>
      <c r="W54" s="428"/>
      <c r="X54" s="428"/>
      <c r="Y54" s="428"/>
      <c r="Z54" s="428"/>
      <c r="AA54" s="428"/>
      <c r="AB54" s="429"/>
      <c r="AC54" s="1545">
        <f>SUM(AC45,AC52)</f>
        <v>4620647</v>
      </c>
      <c r="AD54" s="1546"/>
      <c r="AE54" s="1543"/>
      <c r="AF54" s="1543"/>
      <c r="AG54" s="1543"/>
      <c r="AH54" s="1543"/>
      <c r="AI54" s="1543"/>
      <c r="AJ54" s="1543"/>
      <c r="AK54" s="1547"/>
      <c r="AL54" s="393"/>
      <c r="AM54" s="428"/>
      <c r="AN54" s="428"/>
      <c r="AO54" s="428"/>
      <c r="AP54" s="428"/>
      <c r="AQ54" s="428"/>
      <c r="AR54" s="428"/>
      <c r="AS54" s="429"/>
      <c r="AT54" s="1545">
        <f>SUM(AT45,AT52)</f>
        <v>6038860</v>
      </c>
      <c r="AU54" s="1543"/>
      <c r="AV54" s="1543"/>
      <c r="AW54" s="1543"/>
      <c r="AX54" s="1543"/>
      <c r="AY54" s="1543"/>
      <c r="AZ54" s="1543"/>
      <c r="BA54" s="1543"/>
      <c r="BB54" s="1543"/>
      <c r="BC54" s="427"/>
      <c r="BD54" s="428"/>
      <c r="BE54" s="428"/>
      <c r="BF54" s="428"/>
      <c r="BG54" s="428"/>
      <c r="BH54" s="428"/>
      <c r="BI54" s="428"/>
      <c r="BJ54" s="429"/>
      <c r="BK54" s="1545">
        <f>SUM(BK45,BK52)</f>
        <v>7261471</v>
      </c>
      <c r="BL54" s="1546"/>
      <c r="BM54" s="1543"/>
      <c r="BN54" s="1543"/>
      <c r="BO54" s="1543"/>
      <c r="BP54" s="1543"/>
      <c r="BQ54" s="1543"/>
      <c r="BR54" s="1543"/>
      <c r="BS54" s="1547"/>
      <c r="BT54" s="427"/>
      <c r="BU54" s="428"/>
      <c r="BV54" s="428"/>
      <c r="BW54" s="428"/>
      <c r="BX54" s="428"/>
      <c r="BY54" s="428"/>
      <c r="BZ54" s="428"/>
      <c r="CA54" s="429"/>
      <c r="CB54" s="1545">
        <f>SUM(CB45,CB52)</f>
        <v>8404880</v>
      </c>
      <c r="CC54" s="1546"/>
      <c r="CD54" s="1543"/>
      <c r="CE54" s="1543"/>
      <c r="CF54" s="1543"/>
      <c r="CG54" s="1543"/>
      <c r="CH54" s="1543"/>
      <c r="CI54" s="1543"/>
      <c r="CJ54" s="1547"/>
      <c r="CK54" s="834"/>
      <c r="CL54" s="834"/>
      <c r="CM54" s="834"/>
      <c r="CN54" s="834"/>
      <c r="CO54" s="834"/>
      <c r="CP54" s="834"/>
      <c r="CQ54" s="834"/>
      <c r="CR54" s="834"/>
      <c r="CS54" s="834"/>
      <c r="CT54" s="834"/>
      <c r="CU54" s="834"/>
      <c r="CV54" s="834"/>
      <c r="CW54" s="834"/>
      <c r="CX54" s="834"/>
      <c r="CY54" s="834"/>
      <c r="CZ54" s="834"/>
      <c r="DA54" s="834"/>
      <c r="DB54" s="834"/>
      <c r="DC54" s="834"/>
      <c r="DD54" s="834"/>
      <c r="DE54" s="834"/>
      <c r="DF54" s="834"/>
      <c r="DG54" s="834"/>
      <c r="DH54" s="834"/>
      <c r="DI54" s="834"/>
      <c r="DJ54" s="834"/>
      <c r="DK54" s="834"/>
      <c r="DL54" s="834"/>
      <c r="DM54" s="834"/>
      <c r="DN54" s="834"/>
      <c r="DO54" s="834"/>
      <c r="DP54" s="834"/>
      <c r="DQ54" s="834"/>
      <c r="DR54" s="834"/>
      <c r="DS54" s="834"/>
      <c r="DT54" s="834"/>
      <c r="DU54" s="834"/>
      <c r="DV54" s="834"/>
      <c r="DW54" s="834"/>
      <c r="DX54" s="834"/>
      <c r="DY54" s="834"/>
      <c r="DZ54" s="834"/>
      <c r="EA54" s="834"/>
      <c r="EB54" s="834"/>
      <c r="EC54" s="834"/>
      <c r="ED54" s="834"/>
      <c r="EE54" s="834"/>
      <c r="EF54" s="834"/>
      <c r="EG54" s="834"/>
      <c r="EH54" s="834"/>
      <c r="EI54" s="834"/>
      <c r="EJ54" s="834"/>
      <c r="EK54" s="834"/>
      <c r="EL54" s="834"/>
      <c r="EM54" s="834"/>
      <c r="EN54" s="834"/>
      <c r="EO54" s="834"/>
      <c r="EP54" s="834"/>
      <c r="EQ54" s="834"/>
      <c r="ER54" s="834"/>
      <c r="ES54" s="834"/>
      <c r="ET54" s="834"/>
      <c r="EU54" s="834"/>
      <c r="EV54" s="834"/>
      <c r="EW54" s="834"/>
      <c r="EX54" s="834"/>
      <c r="EY54" s="834"/>
      <c r="EZ54" s="834"/>
      <c r="FA54" s="834"/>
      <c r="FB54" s="834"/>
      <c r="FC54" s="834"/>
      <c r="FD54" s="834"/>
      <c r="FE54" s="834"/>
      <c r="FF54" s="834"/>
      <c r="FG54" s="834"/>
      <c r="FH54" s="834"/>
      <c r="FI54" s="834"/>
      <c r="FJ54" s="834"/>
    </row>
    <row r="55" spans="1:166" ht="12" customHeight="1" thickBot="1" x14ac:dyDescent="0.2">
      <c r="A55" s="1701"/>
      <c r="B55" s="1702"/>
      <c r="C55" s="1702"/>
      <c r="D55" s="1702"/>
      <c r="E55" s="1702"/>
      <c r="F55" s="1703"/>
      <c r="G55" s="440"/>
      <c r="H55" s="341"/>
      <c r="I55" s="441"/>
      <c r="J55" s="441"/>
      <c r="K55" s="441"/>
      <c r="L55" s="441"/>
      <c r="M55" s="441"/>
      <c r="N55" s="441"/>
      <c r="O55" s="441"/>
      <c r="P55" s="441"/>
      <c r="Q55" s="441"/>
      <c r="R55" s="441"/>
      <c r="S55" s="441"/>
      <c r="T55" s="441"/>
      <c r="U55" s="442"/>
      <c r="V55" s="443"/>
      <c r="W55" s="443"/>
      <c r="X55" s="443"/>
      <c r="Y55" s="443"/>
      <c r="Z55" s="443"/>
      <c r="AA55" s="443"/>
      <c r="AB55" s="444"/>
      <c r="AC55" s="1704"/>
      <c r="AD55" s="1702"/>
      <c r="AE55" s="1702"/>
      <c r="AF55" s="1702"/>
      <c r="AG55" s="1702"/>
      <c r="AH55" s="1702"/>
      <c r="AI55" s="1702"/>
      <c r="AJ55" s="1702"/>
      <c r="AK55" s="1705"/>
      <c r="AL55" s="445"/>
      <c r="AM55" s="443"/>
      <c r="AN55" s="443"/>
      <c r="AO55" s="443"/>
      <c r="AP55" s="443"/>
      <c r="AQ55" s="443"/>
      <c r="AR55" s="443"/>
      <c r="AS55" s="444"/>
      <c r="AT55" s="1704"/>
      <c r="AU55" s="1702"/>
      <c r="AV55" s="1702"/>
      <c r="AW55" s="1702"/>
      <c r="AX55" s="1702"/>
      <c r="AY55" s="1702"/>
      <c r="AZ55" s="1702"/>
      <c r="BA55" s="1702"/>
      <c r="BB55" s="1702"/>
      <c r="BC55" s="442"/>
      <c r="BD55" s="443"/>
      <c r="BE55" s="443"/>
      <c r="BF55" s="443"/>
      <c r="BG55" s="443"/>
      <c r="BH55" s="443"/>
      <c r="BI55" s="443"/>
      <c r="BJ55" s="444"/>
      <c r="BK55" s="1704"/>
      <c r="BL55" s="1702"/>
      <c r="BM55" s="1702"/>
      <c r="BN55" s="1702"/>
      <c r="BO55" s="1702"/>
      <c r="BP55" s="1702"/>
      <c r="BQ55" s="1702"/>
      <c r="BR55" s="1702"/>
      <c r="BS55" s="1705"/>
      <c r="BT55" s="442"/>
      <c r="BU55" s="443"/>
      <c r="BV55" s="443"/>
      <c r="BW55" s="443"/>
      <c r="BX55" s="443"/>
      <c r="BY55" s="443"/>
      <c r="BZ55" s="443"/>
      <c r="CA55" s="444"/>
      <c r="CB55" s="1704"/>
      <c r="CC55" s="1702"/>
      <c r="CD55" s="1702"/>
      <c r="CE55" s="1702"/>
      <c r="CF55" s="1702"/>
      <c r="CG55" s="1702"/>
      <c r="CH55" s="1702"/>
      <c r="CI55" s="1702"/>
      <c r="CJ55" s="1705"/>
      <c r="CK55" s="834"/>
      <c r="CL55" s="834"/>
      <c r="CM55" s="834"/>
      <c r="CN55" s="834"/>
      <c r="CO55" s="834"/>
      <c r="CP55" s="834"/>
      <c r="CQ55" s="834"/>
      <c r="CR55" s="834"/>
      <c r="CS55" s="834"/>
      <c r="CT55" s="834"/>
      <c r="CU55" s="834"/>
      <c r="CV55" s="834"/>
      <c r="CW55" s="834"/>
      <c r="CX55" s="834"/>
      <c r="CY55" s="834"/>
      <c r="CZ55" s="834"/>
      <c r="DA55" s="834"/>
      <c r="DB55" s="834"/>
      <c r="DC55" s="834"/>
      <c r="DD55" s="834"/>
      <c r="DE55" s="834"/>
      <c r="DF55" s="834"/>
      <c r="DG55" s="834"/>
      <c r="DH55" s="834"/>
      <c r="DI55" s="834"/>
      <c r="DJ55" s="834"/>
      <c r="DK55" s="834"/>
      <c r="DL55" s="834"/>
      <c r="DM55" s="834"/>
      <c r="DN55" s="834"/>
      <c r="DO55" s="834"/>
      <c r="DP55" s="834"/>
      <c r="DQ55" s="834"/>
      <c r="DR55" s="834"/>
      <c r="DS55" s="834"/>
      <c r="DT55" s="834"/>
      <c r="DU55" s="834"/>
      <c r="DV55" s="834"/>
      <c r="DW55" s="834"/>
      <c r="DX55" s="834"/>
      <c r="DY55" s="834"/>
      <c r="DZ55" s="834"/>
      <c r="EA55" s="834"/>
      <c r="EB55" s="834"/>
      <c r="EC55" s="834"/>
      <c r="ED55" s="834"/>
      <c r="EE55" s="834"/>
      <c r="EF55" s="834"/>
      <c r="EG55" s="834"/>
      <c r="EH55" s="834"/>
      <c r="EI55" s="834"/>
      <c r="EJ55" s="834"/>
      <c r="EK55" s="834"/>
      <c r="EL55" s="834"/>
      <c r="EM55" s="834"/>
      <c r="EN55" s="834"/>
      <c r="EO55" s="834"/>
      <c r="EP55" s="834"/>
      <c r="EQ55" s="834"/>
      <c r="ER55" s="834"/>
      <c r="ES55" s="834"/>
      <c r="ET55" s="834"/>
      <c r="EU55" s="834"/>
      <c r="EV55" s="834"/>
      <c r="EW55" s="834"/>
      <c r="EX55" s="834"/>
      <c r="EY55" s="834"/>
      <c r="EZ55" s="834"/>
      <c r="FA55" s="834"/>
      <c r="FB55" s="834"/>
      <c r="FC55" s="834"/>
      <c r="FD55" s="834"/>
      <c r="FE55" s="834"/>
      <c r="FF55" s="834"/>
      <c r="FG55" s="834"/>
      <c r="FH55" s="834"/>
      <c r="FI55" s="834"/>
      <c r="FJ55" s="834"/>
    </row>
    <row r="56" spans="1:166" ht="3.75" customHeight="1" x14ac:dyDescent="0.15">
      <c r="A56" s="819"/>
      <c r="B56" s="819"/>
      <c r="C56" s="819"/>
      <c r="D56" s="819"/>
      <c r="E56" s="819"/>
      <c r="F56" s="819"/>
      <c r="G56" s="347"/>
      <c r="H56" s="446"/>
      <c r="I56" s="347"/>
      <c r="J56" s="347"/>
      <c r="K56" s="347"/>
      <c r="L56" s="347"/>
      <c r="M56" s="347"/>
      <c r="N56" s="347"/>
      <c r="O56" s="347"/>
      <c r="P56" s="347"/>
      <c r="Q56" s="347"/>
      <c r="R56" s="347"/>
      <c r="S56" s="347"/>
      <c r="T56" s="347"/>
    </row>
    <row r="57" spans="1:166" s="447" customFormat="1" ht="12.75" customHeight="1" x14ac:dyDescent="0.15">
      <c r="A57" s="1706"/>
      <c r="B57" s="1706"/>
      <c r="C57" s="1706"/>
      <c r="D57" s="334"/>
      <c r="E57" s="334"/>
    </row>
    <row r="58" spans="1:166" s="447" customFormat="1" ht="12.75" customHeight="1" x14ac:dyDescent="0.15">
      <c r="D58" s="334"/>
      <c r="E58" s="334"/>
    </row>
    <row r="59" spans="1:166" ht="12.75" customHeight="1" x14ac:dyDescent="0.15">
      <c r="A59" s="334"/>
      <c r="B59" s="1700"/>
      <c r="C59" s="1700"/>
      <c r="D59" s="457"/>
      <c r="E59" s="838"/>
      <c r="F59" s="824"/>
      <c r="G59" s="824"/>
      <c r="H59" s="838"/>
      <c r="I59" s="838"/>
      <c r="J59" s="838"/>
      <c r="K59" s="838"/>
      <c r="L59" s="838"/>
      <c r="M59" s="838"/>
      <c r="N59" s="838"/>
      <c r="O59" s="838"/>
      <c r="P59" s="838"/>
      <c r="Q59" s="838"/>
      <c r="R59" s="838"/>
      <c r="S59" s="838"/>
      <c r="T59" s="838"/>
      <c r="U59" s="838"/>
      <c r="V59" s="838"/>
      <c r="W59" s="838"/>
      <c r="X59" s="838"/>
      <c r="Y59" s="838"/>
      <c r="Z59" s="838"/>
      <c r="AA59" s="838"/>
      <c r="AB59" s="838"/>
      <c r="AC59" s="838"/>
      <c r="AD59" s="838"/>
      <c r="AE59" s="838"/>
      <c r="AF59" s="838"/>
      <c r="AG59" s="838"/>
      <c r="AH59" s="838"/>
      <c r="AI59" s="838"/>
      <c r="AJ59" s="838"/>
      <c r="AK59" s="838"/>
      <c r="AL59" s="838"/>
      <c r="AM59" s="838"/>
      <c r="AN59" s="838"/>
      <c r="AO59" s="838"/>
      <c r="AP59" s="838"/>
      <c r="AQ59" s="838"/>
      <c r="AR59" s="838"/>
      <c r="AS59" s="838"/>
      <c r="AT59" s="838"/>
      <c r="AU59" s="838"/>
      <c r="AV59" s="838"/>
      <c r="AW59" s="838"/>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c r="CT59" s="334"/>
      <c r="CU59" s="334"/>
      <c r="CV59" s="334"/>
      <c r="CW59" s="334"/>
      <c r="CX59" s="334"/>
      <c r="CY59" s="334"/>
      <c r="CZ59" s="334"/>
      <c r="DA59" s="334"/>
      <c r="DB59" s="334"/>
      <c r="DC59" s="334"/>
      <c r="DD59" s="334"/>
      <c r="DE59" s="334"/>
      <c r="DF59" s="334"/>
      <c r="DG59" s="334"/>
      <c r="DH59" s="334"/>
      <c r="DI59" s="334"/>
      <c r="DJ59" s="334"/>
      <c r="DK59" s="334"/>
      <c r="DL59" s="334"/>
      <c r="DM59" s="334"/>
      <c r="DN59" s="334"/>
      <c r="DO59" s="334"/>
      <c r="DP59" s="334"/>
      <c r="DQ59" s="334"/>
      <c r="DR59" s="334"/>
      <c r="DS59" s="334"/>
      <c r="DT59" s="334"/>
      <c r="DU59" s="334"/>
      <c r="DV59" s="334"/>
      <c r="DW59" s="334"/>
      <c r="DX59" s="334"/>
      <c r="DY59" s="334"/>
      <c r="DZ59" s="334"/>
      <c r="EA59" s="334"/>
      <c r="EB59" s="334"/>
      <c r="EC59" s="334"/>
      <c r="ED59" s="334"/>
      <c r="EE59" s="334"/>
      <c r="EF59" s="334"/>
      <c r="EG59" s="334"/>
      <c r="EH59" s="334"/>
      <c r="EI59" s="334"/>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row>
    <row r="60" spans="1:166" ht="12.75" customHeight="1" x14ac:dyDescent="0.15">
      <c r="A60" s="334"/>
      <c r="B60" s="1700"/>
      <c r="C60" s="1700"/>
      <c r="D60" s="457"/>
      <c r="E60" s="824"/>
      <c r="F60" s="838"/>
      <c r="G60" s="838"/>
      <c r="H60" s="838"/>
      <c r="I60" s="838"/>
      <c r="J60" s="838"/>
      <c r="K60" s="838"/>
      <c r="L60" s="838"/>
      <c r="M60" s="838"/>
      <c r="N60" s="838"/>
      <c r="O60" s="838"/>
      <c r="P60" s="838"/>
      <c r="Q60" s="838"/>
      <c r="R60" s="838"/>
      <c r="S60" s="838"/>
      <c r="T60" s="838"/>
      <c r="U60" s="838"/>
      <c r="V60" s="838"/>
      <c r="W60" s="838"/>
      <c r="X60" s="838"/>
      <c r="Y60" s="838"/>
      <c r="Z60" s="838"/>
      <c r="AA60" s="838"/>
      <c r="AB60" s="838"/>
      <c r="AC60" s="838"/>
      <c r="AD60" s="838"/>
      <c r="AE60" s="838"/>
      <c r="AF60" s="838"/>
      <c r="AG60" s="838"/>
      <c r="AH60" s="838"/>
      <c r="AI60" s="838"/>
      <c r="AJ60" s="838"/>
      <c r="AK60" s="838"/>
      <c r="AL60" s="838"/>
      <c r="AM60" s="838"/>
      <c r="AN60" s="838"/>
      <c r="AO60" s="838"/>
      <c r="AP60" s="838"/>
      <c r="AQ60" s="838"/>
      <c r="AR60" s="838"/>
      <c r="AS60" s="838"/>
      <c r="AT60" s="838"/>
      <c r="AU60" s="838"/>
      <c r="AV60" s="838"/>
      <c r="AW60" s="838"/>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c r="FD60" s="334"/>
      <c r="FE60" s="334"/>
      <c r="FF60" s="334"/>
      <c r="FG60" s="334"/>
      <c r="FH60" s="334"/>
      <c r="FI60" s="334"/>
      <c r="FJ60" s="334"/>
    </row>
    <row r="61" spans="1:166" s="447" customFormat="1" ht="12.75" customHeight="1" x14ac:dyDescent="0.15">
      <c r="B61" s="1491"/>
      <c r="C61" s="1491"/>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row>
    <row r="64" spans="1:166" x14ac:dyDescent="0.15">
      <c r="E64" s="824"/>
    </row>
  </sheetData>
  <mergeCells count="319">
    <mergeCell ref="B59:C60"/>
    <mergeCell ref="B61:C61"/>
    <mergeCell ref="A54:F55"/>
    <mergeCell ref="AC54:AK55"/>
    <mergeCell ref="AT54:BB55"/>
    <mergeCell ref="BK54:BS55"/>
    <mergeCell ref="CB54:CJ55"/>
    <mergeCell ref="A57:C57"/>
    <mergeCell ref="CB50:CJ51"/>
    <mergeCell ref="H52:M53"/>
    <mergeCell ref="AC52:AK53"/>
    <mergeCell ref="AT52:BB53"/>
    <mergeCell ref="BK52:BS53"/>
    <mergeCell ref="CB52:CJ53"/>
    <mergeCell ref="CB46:CJ47"/>
    <mergeCell ref="H48:P49"/>
    <mergeCell ref="AC48:AK49"/>
    <mergeCell ref="AT48:BB49"/>
    <mergeCell ref="BK48:BS49"/>
    <mergeCell ref="CB48:CJ49"/>
    <mergeCell ref="A46:A53"/>
    <mergeCell ref="C46:E53"/>
    <mergeCell ref="H46:P47"/>
    <mergeCell ref="AC46:AK47"/>
    <mergeCell ref="AT46:BB47"/>
    <mergeCell ref="BK46:BS47"/>
    <mergeCell ref="H50:M51"/>
    <mergeCell ref="AC50:AK51"/>
    <mergeCell ref="AT50:BB51"/>
    <mergeCell ref="BK50:BS51"/>
    <mergeCell ref="C44:E44"/>
    <mergeCell ref="AC44:AK44"/>
    <mergeCell ref="AT44:BB44"/>
    <mergeCell ref="BK44:BS44"/>
    <mergeCell ref="CB44:CJ44"/>
    <mergeCell ref="C45:F45"/>
    <mergeCell ref="AC45:AK45"/>
    <mergeCell ref="AT45:BB45"/>
    <mergeCell ref="BK45:BS45"/>
    <mergeCell ref="CB45:CJ45"/>
    <mergeCell ref="CB39:CJ40"/>
    <mergeCell ref="C43:E43"/>
    <mergeCell ref="G43:T43"/>
    <mergeCell ref="AC43:AK43"/>
    <mergeCell ref="AT43:BB43"/>
    <mergeCell ref="BK43:BS43"/>
    <mergeCell ref="CB43:CJ43"/>
    <mergeCell ref="D41:E41"/>
    <mergeCell ref="AC41:AK41"/>
    <mergeCell ref="AT41:BB41"/>
    <mergeCell ref="BK41:BS41"/>
    <mergeCell ref="CB41:CJ41"/>
    <mergeCell ref="D42:E42"/>
    <mergeCell ref="AC42:AK42"/>
    <mergeCell ref="AT42:BB42"/>
    <mergeCell ref="BK42:BS42"/>
    <mergeCell ref="CB42:CJ42"/>
    <mergeCell ref="CB35:CJ36"/>
    <mergeCell ref="H37:H38"/>
    <mergeCell ref="I37:L38"/>
    <mergeCell ref="M37:M38"/>
    <mergeCell ref="N37:O38"/>
    <mergeCell ref="AC37:AK38"/>
    <mergeCell ref="AT37:BB38"/>
    <mergeCell ref="BK37:BS38"/>
    <mergeCell ref="CB37:CJ38"/>
    <mergeCell ref="CB30:CJ31"/>
    <mergeCell ref="BK29:BS29"/>
    <mergeCell ref="BT29:CA29"/>
    <mergeCell ref="CB29:CJ29"/>
    <mergeCell ref="C35:C40"/>
    <mergeCell ref="D35:E40"/>
    <mergeCell ref="H35:H36"/>
    <mergeCell ref="I35:L36"/>
    <mergeCell ref="M35:M36"/>
    <mergeCell ref="N35:O36"/>
    <mergeCell ref="BK32:BS33"/>
    <mergeCell ref="CB32:CJ33"/>
    <mergeCell ref="I34:L34"/>
    <mergeCell ref="N34:O34"/>
    <mergeCell ref="AC34:AK34"/>
    <mergeCell ref="AT34:BB34"/>
    <mergeCell ref="BK34:BS34"/>
    <mergeCell ref="CB34:CJ34"/>
    <mergeCell ref="H32:H33"/>
    <mergeCell ref="I32:L33"/>
    <mergeCell ref="M32:M33"/>
    <mergeCell ref="N32:O33"/>
    <mergeCell ref="AC32:AK33"/>
    <mergeCell ref="AT32:BB33"/>
    <mergeCell ref="A30:A42"/>
    <mergeCell ref="C30:C34"/>
    <mergeCell ref="D30:E34"/>
    <mergeCell ref="H30:H31"/>
    <mergeCell ref="I30:L31"/>
    <mergeCell ref="M30:M31"/>
    <mergeCell ref="N30:O31"/>
    <mergeCell ref="BK28:BS28"/>
    <mergeCell ref="BT28:CA28"/>
    <mergeCell ref="P30:T31"/>
    <mergeCell ref="V30:W31"/>
    <mergeCell ref="AC30:AK31"/>
    <mergeCell ref="AT30:BB31"/>
    <mergeCell ref="BK30:BS31"/>
    <mergeCell ref="V35:W36"/>
    <mergeCell ref="AC35:AK36"/>
    <mergeCell ref="AT35:BB36"/>
    <mergeCell ref="BK35:BS36"/>
    <mergeCell ref="H39:H40"/>
    <mergeCell ref="N39:O40"/>
    <mergeCell ref="AC39:AK40"/>
    <mergeCell ref="AT39:BB40"/>
    <mergeCell ref="BK39:BS40"/>
    <mergeCell ref="C27:C28"/>
    <mergeCell ref="CB28:CJ28"/>
    <mergeCell ref="D29:E29"/>
    <mergeCell ref="Q29:S29"/>
    <mergeCell ref="U29:AB29"/>
    <mergeCell ref="AC29:AK29"/>
    <mergeCell ref="AL29:AS29"/>
    <mergeCell ref="AT29:BB29"/>
    <mergeCell ref="BC29:BJ29"/>
    <mergeCell ref="BC27:BJ27"/>
    <mergeCell ref="BK27:BS27"/>
    <mergeCell ref="BT27:CA27"/>
    <mergeCell ref="CB27:CJ27"/>
    <mergeCell ref="Q28:S28"/>
    <mergeCell ref="U28:AB28"/>
    <mergeCell ref="AC28:AK28"/>
    <mergeCell ref="AL28:AS28"/>
    <mergeCell ref="AT28:BB28"/>
    <mergeCell ref="BC28:BJ28"/>
    <mergeCell ref="D27:E28"/>
    <mergeCell ref="Q27:S27"/>
    <mergeCell ref="U27:AB27"/>
    <mergeCell ref="AC27:AK27"/>
    <mergeCell ref="AL27:AS27"/>
    <mergeCell ref="AT27:BB27"/>
    <mergeCell ref="CB25:CJ25"/>
    <mergeCell ref="AT24:BB24"/>
    <mergeCell ref="BC24:BJ24"/>
    <mergeCell ref="BK24:BS24"/>
    <mergeCell ref="BT24:CA24"/>
    <mergeCell ref="CB24:CJ24"/>
    <mergeCell ref="BK26:BS26"/>
    <mergeCell ref="BT26:CA26"/>
    <mergeCell ref="CB26:CJ26"/>
    <mergeCell ref="BC26:BJ26"/>
    <mergeCell ref="AT25:BB25"/>
    <mergeCell ref="BC25:BJ25"/>
    <mergeCell ref="D26:E26"/>
    <mergeCell ref="U26:AB26"/>
    <mergeCell ref="AC26:AK26"/>
    <mergeCell ref="AL26:AS26"/>
    <mergeCell ref="AT26:BB26"/>
    <mergeCell ref="BK25:BS25"/>
    <mergeCell ref="BT25:CA25"/>
    <mergeCell ref="D25:E25"/>
    <mergeCell ref="H25:L25"/>
    <mergeCell ref="Q25:S25"/>
    <mergeCell ref="U25:AB25"/>
    <mergeCell ref="AC25:AK25"/>
    <mergeCell ref="B24:B25"/>
    <mergeCell ref="C24:C25"/>
    <mergeCell ref="D24:E24"/>
    <mergeCell ref="Q24:S24"/>
    <mergeCell ref="U24:AB24"/>
    <mergeCell ref="AC24:AK24"/>
    <mergeCell ref="AL24:AS24"/>
    <mergeCell ref="U22:AB23"/>
    <mergeCell ref="AC22:AK23"/>
    <mergeCell ref="AL22:AS23"/>
    <mergeCell ref="AL25:AS25"/>
    <mergeCell ref="BK20:BS21"/>
    <mergeCell ref="BT20:CA21"/>
    <mergeCell ref="CB20:CJ21"/>
    <mergeCell ref="H21:K21"/>
    <mergeCell ref="B22:B23"/>
    <mergeCell ref="C22:C23"/>
    <mergeCell ref="D22:E23"/>
    <mergeCell ref="H22:L22"/>
    <mergeCell ref="M22:P22"/>
    <mergeCell ref="B20:B21"/>
    <mergeCell ref="C20:C21"/>
    <mergeCell ref="D20:E21"/>
    <mergeCell ref="H20:K20"/>
    <mergeCell ref="U20:AB21"/>
    <mergeCell ref="AC20:AK21"/>
    <mergeCell ref="AL20:AS21"/>
    <mergeCell ref="AT20:BB21"/>
    <mergeCell ref="BC20:BJ21"/>
    <mergeCell ref="BT22:CA23"/>
    <mergeCell ref="CB22:CJ23"/>
    <mergeCell ref="H23:L23"/>
    <mergeCell ref="AT22:BB23"/>
    <mergeCell ref="BC22:BJ23"/>
    <mergeCell ref="BK22:BS23"/>
    <mergeCell ref="U17:AB18"/>
    <mergeCell ref="AL16:AS16"/>
    <mergeCell ref="AT16:BB16"/>
    <mergeCell ref="BC16:BJ16"/>
    <mergeCell ref="CB17:CJ18"/>
    <mergeCell ref="D19:E19"/>
    <mergeCell ref="H19:N19"/>
    <mergeCell ref="Q19:S19"/>
    <mergeCell ref="U19:AB19"/>
    <mergeCell ref="AC19:AK19"/>
    <mergeCell ref="AL19:AS19"/>
    <mergeCell ref="AT19:BB19"/>
    <mergeCell ref="BC19:BJ19"/>
    <mergeCell ref="BK19:BS19"/>
    <mergeCell ref="AC17:AK18"/>
    <mergeCell ref="AL17:AS18"/>
    <mergeCell ref="AT17:BB18"/>
    <mergeCell ref="BC17:BJ18"/>
    <mergeCell ref="BK17:BS18"/>
    <mergeCell ref="BT17:CA18"/>
    <mergeCell ref="BT19:CA19"/>
    <mergeCell ref="CB19:CJ19"/>
    <mergeCell ref="BK16:BS16"/>
    <mergeCell ref="BT16:CA16"/>
    <mergeCell ref="CB16:CJ16"/>
    <mergeCell ref="AT15:BB15"/>
    <mergeCell ref="BC15:BJ15"/>
    <mergeCell ref="BK15:BS15"/>
    <mergeCell ref="BT15:CA15"/>
    <mergeCell ref="CB15:CJ15"/>
    <mergeCell ref="D16:E16"/>
    <mergeCell ref="H16:J16"/>
    <mergeCell ref="Q16:S16"/>
    <mergeCell ref="U16:AB16"/>
    <mergeCell ref="AC16:AK16"/>
    <mergeCell ref="BK13:BS13"/>
    <mergeCell ref="BT13:CA13"/>
    <mergeCell ref="CB13:CJ13"/>
    <mergeCell ref="D14:E14"/>
    <mergeCell ref="H14:L14"/>
    <mergeCell ref="Q14:S14"/>
    <mergeCell ref="U14:AB14"/>
    <mergeCell ref="AC14:AK14"/>
    <mergeCell ref="AL14:AS14"/>
    <mergeCell ref="AT14:BB14"/>
    <mergeCell ref="BC14:BJ14"/>
    <mergeCell ref="BK14:BS14"/>
    <mergeCell ref="BT14:CA14"/>
    <mergeCell ref="CB14:CJ14"/>
    <mergeCell ref="A13:A29"/>
    <mergeCell ref="D13:E13"/>
    <mergeCell ref="Q13:S13"/>
    <mergeCell ref="U13:AB13"/>
    <mergeCell ref="AC13:AK13"/>
    <mergeCell ref="AL13:AS13"/>
    <mergeCell ref="AT13:BB13"/>
    <mergeCell ref="BC13:BJ13"/>
    <mergeCell ref="U12:AB12"/>
    <mergeCell ref="AC12:AK12"/>
    <mergeCell ref="AL12:AS12"/>
    <mergeCell ref="AT12:BB12"/>
    <mergeCell ref="BC12:BJ12"/>
    <mergeCell ref="D15:E15"/>
    <mergeCell ref="H15:J15"/>
    <mergeCell ref="Q15:S15"/>
    <mergeCell ref="U15:AB15"/>
    <mergeCell ref="AC15:AK15"/>
    <mergeCell ref="AL15:AS15"/>
    <mergeCell ref="B17:B18"/>
    <mergeCell ref="C17:C18"/>
    <mergeCell ref="D17:E18"/>
    <mergeCell ref="H17:N18"/>
    <mergeCell ref="Q17:S18"/>
    <mergeCell ref="A7:T8"/>
    <mergeCell ref="BD10:BI10"/>
    <mergeCell ref="BK10:BQ10"/>
    <mergeCell ref="BU10:BZ10"/>
    <mergeCell ref="CB10:CH10"/>
    <mergeCell ref="A11:F12"/>
    <mergeCell ref="G11:T12"/>
    <mergeCell ref="U11:AK11"/>
    <mergeCell ref="AL11:BB11"/>
    <mergeCell ref="BC11:BS11"/>
    <mergeCell ref="BT11:CJ11"/>
    <mergeCell ref="BT12:CA12"/>
    <mergeCell ref="CB12:CJ12"/>
    <mergeCell ref="BK12:BS12"/>
    <mergeCell ref="A9:T10"/>
    <mergeCell ref="V9:AJ9"/>
    <mergeCell ref="AM9:BA9"/>
    <mergeCell ref="BD9:BR9"/>
    <mergeCell ref="BU9:CI9"/>
    <mergeCell ref="V10:AA10"/>
    <mergeCell ref="AC10:AI10"/>
    <mergeCell ref="AM10:AR10"/>
    <mergeCell ref="AT10:AZ10"/>
    <mergeCell ref="BL7:BR7"/>
    <mergeCell ref="BU7:CA7"/>
    <mergeCell ref="CC7:CI7"/>
    <mergeCell ref="V8:AB8"/>
    <mergeCell ref="AD8:AJ8"/>
    <mergeCell ref="AM8:AT8"/>
    <mergeCell ref="AU8:BA8"/>
    <mergeCell ref="BD8:BJ8"/>
    <mergeCell ref="BL8:BR8"/>
    <mergeCell ref="BU8:CA8"/>
    <mergeCell ref="V7:AB7"/>
    <mergeCell ref="AD7:AJ7"/>
    <mergeCell ref="AM7:AT7"/>
    <mergeCell ref="AU7:BA7"/>
    <mergeCell ref="BD7:BJ7"/>
    <mergeCell ref="CC8:CI8"/>
    <mergeCell ref="CE1:CI1"/>
    <mergeCell ref="A2:CJ2"/>
    <mergeCell ref="I3:O3"/>
    <mergeCell ref="CE4:CI4"/>
    <mergeCell ref="A5:G5"/>
    <mergeCell ref="A6:T6"/>
    <mergeCell ref="U6:AK6"/>
    <mergeCell ref="AL6:BB6"/>
    <mergeCell ref="BC6:BS6"/>
    <mergeCell ref="BT6:CJ6"/>
  </mergeCells>
  <phoneticPr fontId="2"/>
  <pageMargins left="0.59055118110236227" right="0.19685039370078741" top="0.39370078740157483" bottom="0.15748031496062992" header="0.43307086614173229" footer="0.15748031496062992"/>
  <pageSetup paperSize="9" scale="80" orientation="landscape" r:id="rId1"/>
  <headerFooter alignWithMargins="0">
    <oddFooter xml:space="preserve">&amp;C
　- 8 -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60"/>
  <sheetViews>
    <sheetView zoomScaleNormal="100" workbookViewId="0">
      <pane xSplit="1" ySplit="11" topLeftCell="B15" activePane="bottomRight" state="frozen"/>
      <selection activeCell="D9" sqref="D9:Q9"/>
      <selection pane="topRight" activeCell="D9" sqref="D9:Q9"/>
      <selection pane="bottomLeft" activeCell="D9" sqref="D9:Q9"/>
      <selection pane="bottomRight" activeCell="CE36" sqref="CE36:CM37"/>
    </sheetView>
  </sheetViews>
  <sheetFormatPr defaultColWidth="7" defaultRowHeight="13.5" x14ac:dyDescent="0.15"/>
  <cols>
    <col min="1" max="1" width="4.375" style="458" customWidth="1"/>
    <col min="2" max="2" width="1.5" style="458" customWidth="1"/>
    <col min="3" max="3" width="4" style="458" customWidth="1"/>
    <col min="4" max="5" width="9.5" style="458" customWidth="1"/>
    <col min="6" max="6" width="1.875" style="458" customWidth="1"/>
    <col min="7" max="40" width="1.625" style="458" customWidth="1"/>
    <col min="41" max="41" width="1.75" style="458" customWidth="1"/>
    <col min="42" max="57" width="1.625" style="458" customWidth="1"/>
    <col min="58" max="58" width="1.75" style="458" customWidth="1"/>
    <col min="59" max="74" width="1.625" style="458" customWidth="1"/>
    <col min="75" max="75" width="1.75" style="458" customWidth="1"/>
    <col min="76" max="153" width="1.625" style="458" customWidth="1"/>
    <col min="154" max="16384" width="7" style="458"/>
  </cols>
  <sheetData>
    <row r="1" spans="1:153" ht="17.25" customHeight="1" x14ac:dyDescent="0.15">
      <c r="A1" s="458" t="s">
        <v>87</v>
      </c>
      <c r="L1" s="459"/>
      <c r="T1" s="460"/>
      <c r="U1" s="460"/>
      <c r="V1" s="460"/>
      <c r="W1" s="460"/>
      <c r="Y1" s="459"/>
      <c r="AK1" s="460"/>
      <c r="AL1" s="460"/>
      <c r="AM1" s="460"/>
      <c r="AN1" s="460"/>
      <c r="AP1" s="459"/>
      <c r="BB1" s="460"/>
      <c r="BC1" s="460"/>
      <c r="BD1" s="460"/>
      <c r="BE1" s="460"/>
      <c r="BG1" s="459"/>
      <c r="BR1" s="853"/>
      <c r="BS1" s="853"/>
      <c r="BT1" s="853"/>
      <c r="BU1" s="853"/>
      <c r="BV1" s="460"/>
      <c r="BX1" s="459"/>
      <c r="CH1" s="1715" t="s">
        <v>178</v>
      </c>
      <c r="CI1" s="1716"/>
      <c r="CJ1" s="1716"/>
      <c r="CK1" s="1716"/>
      <c r="CL1" s="1717"/>
      <c r="CM1" s="460"/>
      <c r="CR1" s="460"/>
      <c r="CS1" s="460"/>
      <c r="CT1" s="460"/>
      <c r="CU1" s="460"/>
      <c r="DJ1" s="460"/>
      <c r="DK1" s="460"/>
      <c r="DL1" s="460"/>
      <c r="DM1" s="460"/>
      <c r="EB1" s="460"/>
      <c r="EC1" s="460"/>
      <c r="ED1" s="460"/>
      <c r="EE1" s="460"/>
      <c r="ET1" s="460"/>
      <c r="EU1" s="460"/>
      <c r="EV1" s="460"/>
      <c r="EW1" s="460"/>
    </row>
    <row r="2" spans="1:153" s="461" customFormat="1" ht="29.25" customHeight="1" x14ac:dyDescent="0.15">
      <c r="E2" s="462"/>
      <c r="L2" s="459"/>
      <c r="Q2" s="463"/>
      <c r="R2" s="464"/>
      <c r="S2" s="464"/>
      <c r="T2" s="465"/>
      <c r="U2" s="465"/>
      <c r="Y2" s="459"/>
      <c r="AG2" s="463"/>
      <c r="AH2" s="465"/>
      <c r="AI2" s="464"/>
      <c r="AJ2" s="465"/>
      <c r="AK2" s="465"/>
      <c r="AP2" s="459"/>
      <c r="AW2" s="463"/>
      <c r="AX2" s="465"/>
      <c r="AY2" s="464"/>
      <c r="AZ2" s="465"/>
      <c r="BA2" s="465"/>
      <c r="BG2" s="459"/>
      <c r="BN2" s="463"/>
      <c r="BO2" s="465"/>
      <c r="BP2" s="463"/>
      <c r="BQ2" s="465"/>
      <c r="BR2" s="465"/>
      <c r="BS2" s="465"/>
      <c r="BT2" s="465"/>
      <c r="BU2" s="465"/>
      <c r="BX2" s="459"/>
      <c r="CC2" s="463"/>
      <c r="CD2" s="465"/>
      <c r="CE2" s="464"/>
      <c r="CF2" s="465"/>
    </row>
    <row r="3" spans="1:153" s="471" customFormat="1" ht="13.5" customHeight="1" x14ac:dyDescent="0.15">
      <c r="A3" s="466" t="s">
        <v>84</v>
      </c>
      <c r="B3" s="467"/>
      <c r="C3" s="466" t="s">
        <v>493</v>
      </c>
      <c r="D3" s="466"/>
      <c r="E3" s="467"/>
      <c r="F3" s="468"/>
      <c r="G3" s="468"/>
      <c r="H3" s="468"/>
      <c r="I3" s="468"/>
      <c r="J3" s="468"/>
      <c r="K3" s="469"/>
      <c r="L3" s="459"/>
      <c r="M3" s="469"/>
      <c r="N3" s="469"/>
      <c r="O3" s="469"/>
      <c r="P3" s="469"/>
      <c r="Q3" s="463"/>
      <c r="R3" s="464"/>
      <c r="S3" s="464"/>
      <c r="T3" s="470"/>
      <c r="U3" s="470"/>
      <c r="V3" s="469"/>
      <c r="W3" s="469"/>
      <c r="X3" s="469"/>
      <c r="Y3" s="459"/>
      <c r="Z3" s="469"/>
      <c r="AA3" s="469"/>
      <c r="AB3" s="469"/>
      <c r="AC3" s="469"/>
      <c r="AD3" s="469"/>
      <c r="AE3" s="469"/>
      <c r="AF3" s="469"/>
      <c r="AG3" s="463"/>
      <c r="AH3" s="470"/>
      <c r="AI3" s="464"/>
      <c r="AJ3" s="470"/>
      <c r="AK3" s="470"/>
      <c r="AL3" s="469"/>
      <c r="AM3" s="469"/>
      <c r="AN3" s="469"/>
      <c r="AO3" s="469"/>
      <c r="AP3" s="459"/>
      <c r="AQ3" s="469"/>
      <c r="AR3" s="469"/>
      <c r="AS3" s="469"/>
      <c r="AT3" s="469"/>
      <c r="AU3" s="469"/>
      <c r="AV3" s="469"/>
      <c r="AW3" s="463"/>
      <c r="AX3" s="470"/>
      <c r="AY3" s="464"/>
      <c r="AZ3" s="470"/>
      <c r="BA3" s="470"/>
      <c r="BB3" s="469"/>
      <c r="BC3" s="469"/>
      <c r="BD3" s="469"/>
      <c r="BE3" s="469"/>
      <c r="BF3" s="469"/>
      <c r="BG3" s="459"/>
      <c r="BH3" s="469"/>
      <c r="BI3" s="469"/>
      <c r="BN3" s="463"/>
      <c r="BO3" s="472"/>
      <c r="BP3" s="1718"/>
      <c r="BQ3" s="1718"/>
      <c r="BR3" s="1718"/>
      <c r="BS3" s="1718"/>
      <c r="BT3" s="1718"/>
      <c r="BU3" s="1718"/>
      <c r="BV3" s="853"/>
      <c r="BW3" s="469"/>
      <c r="BX3" s="459"/>
      <c r="BY3" s="469"/>
      <c r="BZ3" s="469"/>
      <c r="CC3" s="463"/>
      <c r="CD3" s="472"/>
      <c r="CE3" s="464"/>
      <c r="CF3" s="472"/>
      <c r="CG3" s="469"/>
      <c r="CH3" s="1719" t="s">
        <v>763</v>
      </c>
      <c r="CI3" s="1719"/>
      <c r="CJ3" s="1719"/>
      <c r="CK3" s="1719"/>
      <c r="CL3" s="1719"/>
      <c r="CM3" s="473"/>
      <c r="CN3" s="469"/>
      <c r="CO3" s="469"/>
      <c r="CP3" s="469"/>
      <c r="CQ3" s="469"/>
      <c r="CR3" s="469"/>
      <c r="CS3" s="469"/>
      <c r="CT3" s="469"/>
      <c r="CU3" s="469"/>
      <c r="CV3" s="469"/>
      <c r="CW3" s="469"/>
      <c r="CX3" s="469"/>
      <c r="CY3" s="469"/>
      <c r="CZ3" s="469"/>
      <c r="DA3" s="469"/>
      <c r="DB3" s="469"/>
      <c r="DC3" s="469"/>
      <c r="DD3" s="469"/>
      <c r="DE3" s="469"/>
      <c r="DF3" s="469"/>
      <c r="DG3" s="469"/>
      <c r="DH3" s="469"/>
      <c r="DI3" s="469"/>
      <c r="DJ3" s="469"/>
      <c r="DK3" s="469"/>
      <c r="DL3" s="469"/>
      <c r="DM3" s="469"/>
      <c r="DN3" s="469"/>
      <c r="DO3" s="469"/>
      <c r="DP3" s="469"/>
      <c r="DQ3" s="469"/>
      <c r="DR3" s="469"/>
      <c r="DS3" s="469"/>
      <c r="DT3" s="469"/>
      <c r="DU3" s="469"/>
      <c r="DV3" s="469"/>
      <c r="DW3" s="469"/>
      <c r="DX3" s="469"/>
      <c r="DY3" s="469"/>
      <c r="DZ3" s="469"/>
      <c r="EA3" s="469"/>
      <c r="EB3" s="469"/>
      <c r="EC3" s="469"/>
      <c r="ED3" s="469"/>
      <c r="EE3" s="469"/>
      <c r="EF3" s="469"/>
      <c r="EG3" s="469"/>
      <c r="EH3" s="469"/>
      <c r="EI3" s="469"/>
      <c r="EJ3" s="469"/>
      <c r="EK3" s="469"/>
      <c r="EL3" s="469"/>
      <c r="EM3" s="469"/>
      <c r="EN3" s="469"/>
      <c r="EO3" s="469"/>
      <c r="EP3" s="469"/>
      <c r="EQ3" s="469"/>
      <c r="ER3" s="469"/>
      <c r="ES3" s="469"/>
      <c r="ET3" s="469"/>
      <c r="EU3" s="469"/>
      <c r="EV3" s="469"/>
      <c r="EW3" s="469"/>
    </row>
    <row r="4" spans="1:153" ht="5.25" customHeight="1" thickBot="1" x14ac:dyDescent="0.2">
      <c r="A4" s="1720"/>
      <c r="B4" s="1720"/>
      <c r="C4" s="1720"/>
      <c r="D4" s="1720"/>
      <c r="E4" s="1720"/>
      <c r="F4" s="1720"/>
    </row>
    <row r="5" spans="1:153" ht="21" customHeight="1" x14ac:dyDescent="0.15">
      <c r="A5" s="1721" t="s">
        <v>61</v>
      </c>
      <c r="B5" s="1722"/>
      <c r="C5" s="1722"/>
      <c r="D5" s="1722"/>
      <c r="E5" s="1722"/>
      <c r="F5" s="474"/>
      <c r="G5" s="1721" t="s">
        <v>1000</v>
      </c>
      <c r="H5" s="1723"/>
      <c r="I5" s="1723"/>
      <c r="J5" s="1723"/>
      <c r="K5" s="1723"/>
      <c r="L5" s="1723"/>
      <c r="M5" s="1723"/>
      <c r="N5" s="1723"/>
      <c r="O5" s="1723"/>
      <c r="P5" s="1723"/>
      <c r="Q5" s="1723"/>
      <c r="R5" s="1723"/>
      <c r="S5" s="1723"/>
      <c r="T5" s="1723"/>
      <c r="U5" s="1723"/>
      <c r="V5" s="1723"/>
      <c r="W5" s="1724"/>
      <c r="X5" s="1721" t="s">
        <v>1001</v>
      </c>
      <c r="Y5" s="1723"/>
      <c r="Z5" s="1723"/>
      <c r="AA5" s="1723"/>
      <c r="AB5" s="1723"/>
      <c r="AC5" s="1723"/>
      <c r="AD5" s="1723"/>
      <c r="AE5" s="1723"/>
      <c r="AF5" s="1723"/>
      <c r="AG5" s="1723"/>
      <c r="AH5" s="1723"/>
      <c r="AI5" s="1723"/>
      <c r="AJ5" s="1723"/>
      <c r="AK5" s="1723"/>
      <c r="AL5" s="1723"/>
      <c r="AM5" s="1723"/>
      <c r="AN5" s="1724"/>
      <c r="AO5" s="1722" t="s">
        <v>1074</v>
      </c>
      <c r="AP5" s="1723"/>
      <c r="AQ5" s="1723"/>
      <c r="AR5" s="1723"/>
      <c r="AS5" s="1723"/>
      <c r="AT5" s="1723"/>
      <c r="AU5" s="1723"/>
      <c r="AV5" s="1723"/>
      <c r="AW5" s="1723"/>
      <c r="AX5" s="1723"/>
      <c r="AY5" s="1723"/>
      <c r="AZ5" s="1723"/>
      <c r="BA5" s="1723"/>
      <c r="BB5" s="1723"/>
      <c r="BC5" s="1723"/>
      <c r="BD5" s="1723"/>
      <c r="BE5" s="1723"/>
      <c r="BF5" s="1721" t="s">
        <v>1002</v>
      </c>
      <c r="BG5" s="1723"/>
      <c r="BH5" s="1723"/>
      <c r="BI5" s="1723"/>
      <c r="BJ5" s="1723"/>
      <c r="BK5" s="1723"/>
      <c r="BL5" s="1723"/>
      <c r="BM5" s="1723"/>
      <c r="BN5" s="1723"/>
      <c r="BO5" s="1723"/>
      <c r="BP5" s="1723"/>
      <c r="BQ5" s="1723"/>
      <c r="BR5" s="1723"/>
      <c r="BS5" s="1723"/>
      <c r="BT5" s="1723"/>
      <c r="BU5" s="1723"/>
      <c r="BV5" s="1724"/>
      <c r="BW5" s="1721" t="s">
        <v>1003</v>
      </c>
      <c r="BX5" s="1723"/>
      <c r="BY5" s="1723"/>
      <c r="BZ5" s="1723"/>
      <c r="CA5" s="1723"/>
      <c r="CB5" s="1723"/>
      <c r="CC5" s="1723"/>
      <c r="CD5" s="1723"/>
      <c r="CE5" s="1723"/>
      <c r="CF5" s="1723"/>
      <c r="CG5" s="1723"/>
      <c r="CH5" s="1723"/>
      <c r="CI5" s="1723"/>
      <c r="CJ5" s="1723"/>
      <c r="CK5" s="1723"/>
      <c r="CL5" s="1723"/>
      <c r="CM5" s="1724"/>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row>
    <row r="6" spans="1:153" ht="12" customHeight="1" x14ac:dyDescent="0.15">
      <c r="A6" s="1727" t="s">
        <v>1031</v>
      </c>
      <c r="B6" s="1728"/>
      <c r="C6" s="1728"/>
      <c r="D6" s="1728"/>
      <c r="E6" s="1728"/>
      <c r="F6" s="475"/>
      <c r="G6" s="476"/>
      <c r="H6" s="1725" t="s">
        <v>1030</v>
      </c>
      <c r="I6" s="1725"/>
      <c r="J6" s="1725"/>
      <c r="K6" s="1725"/>
      <c r="L6" s="1725"/>
      <c r="M6" s="1725"/>
      <c r="N6" s="1725"/>
      <c r="O6" s="477"/>
      <c r="P6" s="1726" t="s">
        <v>901</v>
      </c>
      <c r="Q6" s="1726"/>
      <c r="R6" s="1726"/>
      <c r="S6" s="1726"/>
      <c r="T6" s="1726"/>
      <c r="U6" s="1726"/>
      <c r="V6" s="1726"/>
      <c r="W6" s="478"/>
      <c r="X6" s="476"/>
      <c r="Y6" s="1725" t="str">
        <f>H6</f>
        <v xml:space="preserve"> 31年4月現在</v>
      </c>
      <c r="Z6" s="1725"/>
      <c r="AA6" s="1725"/>
      <c r="AB6" s="1725"/>
      <c r="AC6" s="1725"/>
      <c r="AD6" s="1725"/>
      <c r="AE6" s="1725"/>
      <c r="AF6" s="479"/>
      <c r="AG6" s="1726" t="s">
        <v>902</v>
      </c>
      <c r="AH6" s="1726"/>
      <c r="AI6" s="1726"/>
      <c r="AJ6" s="1726"/>
      <c r="AK6" s="1726"/>
      <c r="AL6" s="1726"/>
      <c r="AM6" s="1726"/>
      <c r="AN6" s="478"/>
      <c r="AO6" s="480"/>
      <c r="AP6" s="1725" t="str">
        <f>H6</f>
        <v xml:space="preserve"> 31年4月現在</v>
      </c>
      <c r="AQ6" s="1725"/>
      <c r="AR6" s="1725"/>
      <c r="AS6" s="1725"/>
      <c r="AT6" s="1725"/>
      <c r="AU6" s="1725"/>
      <c r="AV6" s="1725"/>
      <c r="AX6" s="1726" t="s">
        <v>903</v>
      </c>
      <c r="AY6" s="1726"/>
      <c r="AZ6" s="1726"/>
      <c r="BA6" s="1726"/>
      <c r="BB6" s="1726"/>
      <c r="BC6" s="1726"/>
      <c r="BD6" s="1726"/>
      <c r="BE6" s="480"/>
      <c r="BF6" s="476"/>
      <c r="BG6" s="1725" t="str">
        <f>H6</f>
        <v xml:space="preserve"> 31年4月現在</v>
      </c>
      <c r="BH6" s="1725"/>
      <c r="BI6" s="1725"/>
      <c r="BJ6" s="1725"/>
      <c r="BK6" s="1725"/>
      <c r="BL6" s="1725"/>
      <c r="BM6" s="1725"/>
      <c r="BN6" s="479"/>
      <c r="BO6" s="1726" t="s">
        <v>904</v>
      </c>
      <c r="BP6" s="1726"/>
      <c r="BQ6" s="1726"/>
      <c r="BR6" s="1726"/>
      <c r="BS6" s="1726"/>
      <c r="BT6" s="1726"/>
      <c r="BU6" s="1726"/>
      <c r="BV6" s="478"/>
      <c r="BW6" s="476"/>
      <c r="BX6" s="1725" t="str">
        <f>H6</f>
        <v xml:space="preserve"> 31年4月現在</v>
      </c>
      <c r="BY6" s="1725"/>
      <c r="BZ6" s="1725"/>
      <c r="CA6" s="1725"/>
      <c r="CB6" s="1725"/>
      <c r="CC6" s="1725"/>
      <c r="CD6" s="1725"/>
      <c r="CE6" s="479"/>
      <c r="CF6" s="1726" t="s">
        <v>904</v>
      </c>
      <c r="CG6" s="1726"/>
      <c r="CH6" s="1726"/>
      <c r="CI6" s="1726"/>
      <c r="CJ6" s="1726"/>
      <c r="CK6" s="1726"/>
      <c r="CL6" s="1726"/>
      <c r="CM6" s="478"/>
      <c r="CN6" s="726"/>
      <c r="CO6" s="726"/>
      <c r="CP6" s="726"/>
      <c r="CQ6" s="726"/>
      <c r="CR6" s="726"/>
      <c r="CS6" s="726"/>
      <c r="CT6" s="726"/>
      <c r="CU6" s="726"/>
      <c r="CV6" s="726"/>
      <c r="CW6" s="726"/>
      <c r="CX6" s="726"/>
      <c r="CY6" s="726"/>
      <c r="CZ6" s="726"/>
      <c r="DA6" s="726"/>
      <c r="DB6" s="726"/>
      <c r="DC6" s="726"/>
      <c r="DD6" s="726"/>
      <c r="DE6" s="726"/>
      <c r="DF6" s="726"/>
      <c r="DG6" s="726"/>
      <c r="DH6" s="726"/>
      <c r="DI6" s="726"/>
      <c r="DJ6" s="726"/>
      <c r="DK6" s="726"/>
      <c r="DL6" s="726"/>
      <c r="DM6" s="726"/>
      <c r="DN6" s="726"/>
      <c r="DO6" s="726"/>
      <c r="DP6" s="726"/>
      <c r="DQ6" s="726"/>
      <c r="DR6" s="726"/>
      <c r="DS6" s="726"/>
      <c r="DT6" s="726"/>
      <c r="DU6" s="726"/>
      <c r="DV6" s="726"/>
      <c r="DW6" s="726"/>
      <c r="DX6" s="726"/>
      <c r="DY6" s="726"/>
      <c r="DZ6" s="726"/>
      <c r="EA6" s="726"/>
      <c r="EB6" s="726"/>
      <c r="EC6" s="726"/>
      <c r="ED6" s="726"/>
      <c r="EE6" s="726"/>
      <c r="EF6" s="726"/>
      <c r="EG6" s="726"/>
      <c r="EH6" s="726"/>
      <c r="EI6" s="726"/>
      <c r="EJ6" s="726"/>
      <c r="EK6" s="726"/>
      <c r="EL6" s="726"/>
      <c r="EM6" s="726"/>
      <c r="EN6" s="726"/>
      <c r="EO6" s="726"/>
      <c r="EP6" s="726"/>
      <c r="EQ6" s="726"/>
      <c r="ER6" s="726"/>
      <c r="ES6" s="726"/>
      <c r="ET6" s="726"/>
      <c r="EU6" s="726"/>
      <c r="EV6" s="726"/>
      <c r="EW6" s="726"/>
    </row>
    <row r="7" spans="1:153" ht="12" customHeight="1" x14ac:dyDescent="0.15">
      <c r="A7" s="1732"/>
      <c r="B7" s="1733"/>
      <c r="C7" s="1733"/>
      <c r="D7" s="1733"/>
      <c r="E7" s="1733"/>
      <c r="F7" s="481"/>
      <c r="G7" s="482"/>
      <c r="H7" s="1713" t="s">
        <v>1028</v>
      </c>
      <c r="I7" s="1713"/>
      <c r="J7" s="1713"/>
      <c r="K7" s="1713"/>
      <c r="L7" s="1713"/>
      <c r="M7" s="1713"/>
      <c r="N7" s="1713"/>
      <c r="O7" s="477"/>
      <c r="P7" s="1714" t="s">
        <v>905</v>
      </c>
      <c r="Q7" s="1714"/>
      <c r="R7" s="1714"/>
      <c r="S7" s="1714"/>
      <c r="T7" s="1714"/>
      <c r="U7" s="1714"/>
      <c r="V7" s="1714"/>
      <c r="W7" s="483"/>
      <c r="X7" s="482"/>
      <c r="Y7" s="1713" t="str">
        <f>H7</f>
        <v xml:space="preserve"> 2年1月よ り</v>
      </c>
      <c r="Z7" s="1713"/>
      <c r="AA7" s="1713"/>
      <c r="AB7" s="1713"/>
      <c r="AC7" s="1713"/>
      <c r="AD7" s="1713"/>
      <c r="AE7" s="1713"/>
      <c r="AF7" s="479"/>
      <c r="AG7" s="1714" t="s">
        <v>906</v>
      </c>
      <c r="AH7" s="1714"/>
      <c r="AI7" s="1714"/>
      <c r="AJ7" s="1714"/>
      <c r="AK7" s="1714"/>
      <c r="AL7" s="1714"/>
      <c r="AM7" s="1714"/>
      <c r="AN7" s="483"/>
      <c r="AO7" s="477"/>
      <c r="AP7" s="1713" t="str">
        <f>H7</f>
        <v xml:space="preserve"> 2年1月よ り</v>
      </c>
      <c r="AQ7" s="1713"/>
      <c r="AR7" s="1713"/>
      <c r="AS7" s="1713"/>
      <c r="AT7" s="1713"/>
      <c r="AU7" s="1713"/>
      <c r="AV7" s="1713"/>
      <c r="AX7" s="1714" t="s">
        <v>907</v>
      </c>
      <c r="AY7" s="1714"/>
      <c r="AZ7" s="1714"/>
      <c r="BA7" s="1714"/>
      <c r="BB7" s="1714"/>
      <c r="BC7" s="1714"/>
      <c r="BD7" s="1714"/>
      <c r="BE7" s="477"/>
      <c r="BF7" s="482"/>
      <c r="BG7" s="1713" t="str">
        <f>H7</f>
        <v xml:space="preserve"> 2年1月よ り</v>
      </c>
      <c r="BH7" s="1713"/>
      <c r="BI7" s="1713"/>
      <c r="BJ7" s="1713"/>
      <c r="BK7" s="1713"/>
      <c r="BL7" s="1713"/>
      <c r="BM7" s="1713"/>
      <c r="BN7" s="479"/>
      <c r="BO7" s="1714"/>
      <c r="BP7" s="1714"/>
      <c r="BQ7" s="1714"/>
      <c r="BR7" s="1714"/>
      <c r="BS7" s="1714"/>
      <c r="BT7" s="1714"/>
      <c r="BU7" s="1714"/>
      <c r="BV7" s="483"/>
      <c r="BW7" s="482"/>
      <c r="BX7" s="1713" t="str">
        <f>H7</f>
        <v xml:space="preserve"> 2年1月よ り</v>
      </c>
      <c r="BY7" s="1713"/>
      <c r="BZ7" s="1713"/>
      <c r="CA7" s="1713"/>
      <c r="CB7" s="1713"/>
      <c r="CC7" s="1713"/>
      <c r="CD7" s="1713"/>
      <c r="CE7" s="479"/>
      <c r="CF7" s="1714"/>
      <c r="CG7" s="1714"/>
      <c r="CH7" s="1714"/>
      <c r="CI7" s="1714"/>
      <c r="CJ7" s="1714"/>
      <c r="CK7" s="1714"/>
      <c r="CL7" s="1714"/>
      <c r="CM7" s="483"/>
      <c r="CN7" s="726"/>
      <c r="CO7" s="726"/>
      <c r="CP7" s="726"/>
      <c r="CQ7" s="726"/>
      <c r="CR7" s="726"/>
      <c r="CS7" s="726"/>
      <c r="CT7" s="726"/>
      <c r="CU7" s="726"/>
      <c r="CV7" s="726"/>
      <c r="CW7" s="726"/>
      <c r="CX7" s="726"/>
      <c r="CY7" s="726"/>
      <c r="CZ7" s="726"/>
      <c r="DA7" s="726"/>
      <c r="DB7" s="726"/>
      <c r="DC7" s="726"/>
      <c r="DD7" s="726"/>
      <c r="DE7" s="726"/>
      <c r="DF7" s="726"/>
      <c r="DG7" s="726"/>
      <c r="DH7" s="726"/>
      <c r="DI7" s="726"/>
      <c r="DJ7" s="726"/>
      <c r="DK7" s="726"/>
      <c r="DL7" s="726"/>
      <c r="DM7" s="726"/>
      <c r="DN7" s="726"/>
      <c r="DO7" s="726"/>
      <c r="DP7" s="726"/>
      <c r="DQ7" s="726"/>
      <c r="DR7" s="726"/>
      <c r="DS7" s="726"/>
      <c r="DT7" s="726"/>
      <c r="DU7" s="726"/>
      <c r="DV7" s="726"/>
      <c r="DW7" s="726"/>
      <c r="DX7" s="726"/>
      <c r="DY7" s="726"/>
      <c r="DZ7" s="726"/>
      <c r="EA7" s="726"/>
      <c r="EB7" s="726"/>
      <c r="EC7" s="726"/>
      <c r="ED7" s="726"/>
      <c r="EE7" s="726"/>
      <c r="EF7" s="726"/>
      <c r="EG7" s="726"/>
      <c r="EH7" s="726"/>
      <c r="EI7" s="726"/>
      <c r="EJ7" s="726"/>
      <c r="EK7" s="726"/>
      <c r="EL7" s="726"/>
      <c r="EM7" s="726"/>
      <c r="EN7" s="726"/>
      <c r="EO7" s="726"/>
      <c r="EP7" s="726"/>
      <c r="EQ7" s="726"/>
      <c r="ER7" s="726"/>
      <c r="ES7" s="726"/>
      <c r="ET7" s="726"/>
      <c r="EU7" s="726"/>
      <c r="EV7" s="726"/>
      <c r="EW7" s="726"/>
    </row>
    <row r="8" spans="1:153" ht="12" customHeight="1" x14ac:dyDescent="0.15">
      <c r="A8" s="1727" t="s">
        <v>62</v>
      </c>
      <c r="B8" s="1728"/>
      <c r="C8" s="1728"/>
      <c r="D8" s="1728"/>
      <c r="E8" s="1728"/>
      <c r="F8" s="475"/>
      <c r="G8" s="476"/>
      <c r="H8" s="1731" t="s">
        <v>63</v>
      </c>
      <c r="I8" s="1731"/>
      <c r="J8" s="1731"/>
      <c r="K8" s="1731"/>
      <c r="L8" s="1731"/>
      <c r="M8" s="1731"/>
      <c r="N8" s="1731"/>
      <c r="O8" s="1731"/>
      <c r="P8" s="1731"/>
      <c r="Q8" s="1731"/>
      <c r="R8" s="1731"/>
      <c r="S8" s="1731"/>
      <c r="T8" s="1731"/>
      <c r="U8" s="1731"/>
      <c r="V8" s="1731"/>
      <c r="W8" s="478"/>
      <c r="X8" s="476"/>
      <c r="Y8" s="1731" t="s">
        <v>63</v>
      </c>
      <c r="Z8" s="1731"/>
      <c r="AA8" s="1731"/>
      <c r="AB8" s="1731"/>
      <c r="AC8" s="1731"/>
      <c r="AD8" s="1731"/>
      <c r="AE8" s="1731"/>
      <c r="AF8" s="1731"/>
      <c r="AG8" s="1731"/>
      <c r="AH8" s="1731"/>
      <c r="AI8" s="1731"/>
      <c r="AJ8" s="1731"/>
      <c r="AK8" s="1731"/>
      <c r="AL8" s="1731"/>
      <c r="AM8" s="1731"/>
      <c r="AN8" s="478"/>
      <c r="AO8" s="480"/>
      <c r="AP8" s="1731" t="s">
        <v>64</v>
      </c>
      <c r="AQ8" s="1731"/>
      <c r="AR8" s="1731"/>
      <c r="AS8" s="1731"/>
      <c r="AT8" s="1731"/>
      <c r="AU8" s="1731"/>
      <c r="AV8" s="1731"/>
      <c r="AW8" s="1731"/>
      <c r="AX8" s="1731"/>
      <c r="AY8" s="1731"/>
      <c r="AZ8" s="1731"/>
      <c r="BA8" s="1731"/>
      <c r="BB8" s="1731"/>
      <c r="BC8" s="1731"/>
      <c r="BD8" s="1731"/>
      <c r="BE8" s="480"/>
      <c r="BF8" s="476"/>
      <c r="BG8" s="1731" t="s">
        <v>64</v>
      </c>
      <c r="BH8" s="1731"/>
      <c r="BI8" s="1731"/>
      <c r="BJ8" s="1731"/>
      <c r="BK8" s="1731"/>
      <c r="BL8" s="1731"/>
      <c r="BM8" s="1731"/>
      <c r="BN8" s="1731"/>
      <c r="BO8" s="1731"/>
      <c r="BP8" s="1731"/>
      <c r="BQ8" s="1731"/>
      <c r="BR8" s="1731"/>
      <c r="BS8" s="1731"/>
      <c r="BT8" s="1731"/>
      <c r="BU8" s="1731"/>
      <c r="BV8" s="478"/>
      <c r="BW8" s="476"/>
      <c r="BX8" s="1731" t="s">
        <v>65</v>
      </c>
      <c r="BY8" s="1731"/>
      <c r="BZ8" s="1731"/>
      <c r="CA8" s="1731"/>
      <c r="CB8" s="1731"/>
      <c r="CC8" s="1731"/>
      <c r="CD8" s="1731"/>
      <c r="CE8" s="1731"/>
      <c r="CF8" s="1731"/>
      <c r="CG8" s="1731"/>
      <c r="CH8" s="1731"/>
      <c r="CI8" s="1731"/>
      <c r="CJ8" s="1731"/>
      <c r="CK8" s="1731"/>
      <c r="CL8" s="1731"/>
      <c r="CM8" s="478"/>
      <c r="CN8" s="726"/>
      <c r="CO8" s="726"/>
      <c r="CP8" s="726"/>
      <c r="CQ8" s="726"/>
      <c r="CR8" s="726"/>
      <c r="CS8" s="726"/>
      <c r="CT8" s="726"/>
      <c r="CU8" s="726"/>
      <c r="CV8" s="726"/>
      <c r="CW8" s="726"/>
      <c r="CX8" s="726"/>
      <c r="CY8" s="726"/>
      <c r="CZ8" s="726"/>
      <c r="DA8" s="726"/>
      <c r="DB8" s="726"/>
      <c r="DC8" s="726"/>
      <c r="DD8" s="726"/>
      <c r="DE8" s="726"/>
      <c r="DF8" s="726"/>
      <c r="DG8" s="726"/>
      <c r="DH8" s="726"/>
      <c r="DI8" s="726"/>
      <c r="DJ8" s="726"/>
      <c r="DK8" s="726"/>
      <c r="DL8" s="726"/>
      <c r="DM8" s="726"/>
      <c r="DN8" s="726"/>
      <c r="DO8" s="726"/>
      <c r="DP8" s="726"/>
      <c r="DQ8" s="726"/>
      <c r="DR8" s="726"/>
      <c r="DS8" s="726"/>
      <c r="DT8" s="726"/>
      <c r="DU8" s="726"/>
      <c r="DV8" s="726"/>
      <c r="DW8" s="726"/>
      <c r="DX8" s="726"/>
      <c r="DY8" s="726"/>
      <c r="DZ8" s="726"/>
      <c r="EA8" s="726"/>
      <c r="EB8" s="726"/>
      <c r="EC8" s="726"/>
      <c r="ED8" s="726"/>
      <c r="EE8" s="726"/>
      <c r="EF8" s="726"/>
      <c r="EG8" s="726"/>
      <c r="EH8" s="726"/>
      <c r="EI8" s="726"/>
      <c r="EJ8" s="726"/>
      <c r="EK8" s="726"/>
      <c r="EL8" s="726"/>
      <c r="EM8" s="726"/>
      <c r="EN8" s="726"/>
      <c r="EO8" s="726"/>
      <c r="EP8" s="726"/>
      <c r="EQ8" s="726"/>
      <c r="ER8" s="726"/>
      <c r="ES8" s="726"/>
      <c r="ET8" s="726"/>
      <c r="EU8" s="726"/>
      <c r="EV8" s="726"/>
      <c r="EW8" s="726"/>
    </row>
    <row r="9" spans="1:153" ht="12" customHeight="1" x14ac:dyDescent="0.15">
      <c r="A9" s="1729"/>
      <c r="B9" s="1730"/>
      <c r="C9" s="1730"/>
      <c r="D9" s="1730"/>
      <c r="E9" s="1730"/>
      <c r="F9" s="484"/>
      <c r="G9" s="485"/>
      <c r="H9" s="1734" t="s">
        <v>764</v>
      </c>
      <c r="I9" s="1734"/>
      <c r="J9" s="1734"/>
      <c r="K9" s="1734"/>
      <c r="L9" s="1734"/>
      <c r="M9" s="1734"/>
      <c r="N9" s="1734"/>
      <c r="O9" s="1735"/>
      <c r="P9" s="1735"/>
      <c r="Q9" s="1735"/>
      <c r="R9" s="1735"/>
      <c r="S9" s="1735"/>
      <c r="T9" s="1735"/>
      <c r="U9" s="1735"/>
      <c r="V9" s="486"/>
      <c r="W9" s="487"/>
      <c r="X9" s="485"/>
      <c r="Y9" s="1735" t="s">
        <v>764</v>
      </c>
      <c r="Z9" s="1735"/>
      <c r="AA9" s="1735"/>
      <c r="AB9" s="1735"/>
      <c r="AC9" s="1735"/>
      <c r="AD9" s="1735"/>
      <c r="AE9" s="486"/>
      <c r="AF9" s="1735"/>
      <c r="AG9" s="1735"/>
      <c r="AH9" s="1735"/>
      <c r="AI9" s="1735"/>
      <c r="AJ9" s="1735"/>
      <c r="AK9" s="1735"/>
      <c r="AL9" s="1735"/>
      <c r="AM9" s="486"/>
      <c r="AN9" s="487"/>
      <c r="AO9" s="486"/>
      <c r="AP9" s="1735" t="s">
        <v>764</v>
      </c>
      <c r="AQ9" s="1735"/>
      <c r="AR9" s="1735"/>
      <c r="AS9" s="1735"/>
      <c r="AT9" s="1735"/>
      <c r="AU9" s="1735"/>
      <c r="AV9" s="486"/>
      <c r="AW9" s="1735"/>
      <c r="AX9" s="1735"/>
      <c r="AY9" s="1735"/>
      <c r="AZ9" s="1735"/>
      <c r="BA9" s="1735"/>
      <c r="BB9" s="1735"/>
      <c r="BC9" s="1735"/>
      <c r="BD9" s="486"/>
      <c r="BE9" s="486"/>
      <c r="BF9" s="485"/>
      <c r="BG9" s="1735" t="s">
        <v>764</v>
      </c>
      <c r="BH9" s="1735"/>
      <c r="BI9" s="1735"/>
      <c r="BJ9" s="1735"/>
      <c r="BK9" s="1735"/>
      <c r="BL9" s="1735"/>
      <c r="BM9" s="486"/>
      <c r="BN9" s="1735"/>
      <c r="BO9" s="1735"/>
      <c r="BP9" s="1735"/>
      <c r="BQ9" s="1735"/>
      <c r="BR9" s="1735"/>
      <c r="BS9" s="1735"/>
      <c r="BT9" s="1735"/>
      <c r="BU9" s="486"/>
      <c r="BV9" s="487"/>
      <c r="BW9" s="485"/>
      <c r="BX9" s="1735" t="s">
        <v>764</v>
      </c>
      <c r="BY9" s="1735"/>
      <c r="BZ9" s="1735"/>
      <c r="CA9" s="1735"/>
      <c r="CB9" s="1735"/>
      <c r="CC9" s="1735"/>
      <c r="CD9" s="486"/>
      <c r="CE9" s="1735"/>
      <c r="CF9" s="1735"/>
      <c r="CG9" s="1735"/>
      <c r="CH9" s="1735"/>
      <c r="CI9" s="1735"/>
      <c r="CJ9" s="1735"/>
      <c r="CK9" s="1735"/>
      <c r="CL9" s="486"/>
      <c r="CM9" s="487"/>
      <c r="CN9" s="726"/>
      <c r="CO9" s="726"/>
      <c r="CP9" s="726"/>
      <c r="CQ9" s="726"/>
      <c r="CR9" s="726"/>
      <c r="CS9" s="726"/>
      <c r="CT9" s="726"/>
      <c r="CU9" s="726"/>
      <c r="CV9" s="726"/>
      <c r="CW9" s="726"/>
      <c r="CX9" s="726"/>
      <c r="CY9" s="726"/>
      <c r="CZ9" s="726"/>
      <c r="DA9" s="726"/>
      <c r="DB9" s="726"/>
      <c r="DC9" s="726"/>
      <c r="DD9" s="726"/>
      <c r="DE9" s="726"/>
      <c r="DF9" s="726"/>
      <c r="DG9" s="726"/>
      <c r="DH9" s="726"/>
      <c r="DI9" s="726"/>
      <c r="DJ9" s="726"/>
      <c r="DK9" s="726"/>
      <c r="DL9" s="726"/>
      <c r="DM9" s="726"/>
      <c r="DN9" s="726"/>
      <c r="DO9" s="726"/>
      <c r="DP9" s="726"/>
      <c r="DQ9" s="726"/>
      <c r="DR9" s="726"/>
      <c r="DS9" s="726"/>
      <c r="DT9" s="726"/>
      <c r="DU9" s="726"/>
      <c r="DV9" s="726"/>
      <c r="DW9" s="726"/>
      <c r="DX9" s="726"/>
      <c r="DY9" s="726"/>
      <c r="DZ9" s="726"/>
      <c r="EA9" s="726"/>
      <c r="EB9" s="726"/>
      <c r="EC9" s="726"/>
      <c r="ED9" s="726"/>
      <c r="EE9" s="726"/>
      <c r="EF9" s="726"/>
      <c r="EG9" s="726"/>
      <c r="EH9" s="726"/>
      <c r="EI9" s="726"/>
      <c r="EJ9" s="726"/>
      <c r="EK9" s="726"/>
      <c r="EL9" s="726"/>
      <c r="EM9" s="726"/>
      <c r="EN9" s="726"/>
      <c r="EO9" s="726"/>
      <c r="EP9" s="726"/>
      <c r="EQ9" s="726"/>
      <c r="ER9" s="726"/>
      <c r="ES9" s="726"/>
      <c r="ET9" s="726"/>
      <c r="EU9" s="726"/>
      <c r="EV9" s="726"/>
      <c r="EW9" s="726"/>
    </row>
    <row r="10" spans="1:153" ht="12" customHeight="1" x14ac:dyDescent="0.15">
      <c r="A10" s="1727" t="s">
        <v>35</v>
      </c>
      <c r="B10" s="1728"/>
      <c r="C10" s="1728"/>
      <c r="D10" s="1728"/>
      <c r="E10" s="1728"/>
      <c r="F10" s="475"/>
      <c r="G10" s="1736" t="s">
        <v>753</v>
      </c>
      <c r="H10" s="1737"/>
      <c r="I10" s="1737"/>
      <c r="J10" s="1737"/>
      <c r="K10" s="1737"/>
      <c r="L10" s="1737"/>
      <c r="M10" s="1737"/>
      <c r="N10" s="1737"/>
      <c r="O10" s="1737"/>
      <c r="P10" s="1737"/>
      <c r="Q10" s="1737"/>
      <c r="R10" s="1737"/>
      <c r="S10" s="1737"/>
      <c r="T10" s="1737"/>
      <c r="U10" s="1737"/>
      <c r="V10" s="1737"/>
      <c r="W10" s="1738"/>
      <c r="X10" s="1736" t="s">
        <v>753</v>
      </c>
      <c r="Y10" s="1737"/>
      <c r="Z10" s="1737"/>
      <c r="AA10" s="1737"/>
      <c r="AB10" s="1737"/>
      <c r="AC10" s="1737"/>
      <c r="AD10" s="1737"/>
      <c r="AE10" s="1737"/>
      <c r="AF10" s="1737"/>
      <c r="AG10" s="1737"/>
      <c r="AH10" s="1737"/>
      <c r="AI10" s="1737"/>
      <c r="AJ10" s="1737"/>
      <c r="AK10" s="1737"/>
      <c r="AL10" s="1737"/>
      <c r="AM10" s="1737"/>
      <c r="AN10" s="1738"/>
      <c r="AO10" s="1737" t="s">
        <v>753</v>
      </c>
      <c r="AP10" s="1737"/>
      <c r="AQ10" s="1737"/>
      <c r="AR10" s="1737"/>
      <c r="AS10" s="1737"/>
      <c r="AT10" s="1737"/>
      <c r="AU10" s="1737"/>
      <c r="AV10" s="1737"/>
      <c r="AW10" s="1737"/>
      <c r="AX10" s="1737"/>
      <c r="AY10" s="1737"/>
      <c r="AZ10" s="1737"/>
      <c r="BA10" s="1737"/>
      <c r="BB10" s="1737"/>
      <c r="BC10" s="1737"/>
      <c r="BD10" s="1737"/>
      <c r="BE10" s="1737"/>
      <c r="BF10" s="1736" t="s">
        <v>753</v>
      </c>
      <c r="BG10" s="1737"/>
      <c r="BH10" s="1737"/>
      <c r="BI10" s="1737"/>
      <c r="BJ10" s="1737"/>
      <c r="BK10" s="1737"/>
      <c r="BL10" s="1737"/>
      <c r="BM10" s="1737"/>
      <c r="BN10" s="1737"/>
      <c r="BO10" s="1737"/>
      <c r="BP10" s="1737"/>
      <c r="BQ10" s="1737"/>
      <c r="BR10" s="1737"/>
      <c r="BS10" s="1737"/>
      <c r="BT10" s="1737"/>
      <c r="BU10" s="1737"/>
      <c r="BV10" s="1738"/>
      <c r="BW10" s="1736" t="s">
        <v>753</v>
      </c>
      <c r="BX10" s="1737"/>
      <c r="BY10" s="1737"/>
      <c r="BZ10" s="1737"/>
      <c r="CA10" s="1737"/>
      <c r="CB10" s="1737"/>
      <c r="CC10" s="1737"/>
      <c r="CD10" s="1737"/>
      <c r="CE10" s="1737"/>
      <c r="CF10" s="1737"/>
      <c r="CG10" s="1737"/>
      <c r="CH10" s="1737"/>
      <c r="CI10" s="1737"/>
      <c r="CJ10" s="1737"/>
      <c r="CK10" s="1737"/>
      <c r="CL10" s="1737"/>
      <c r="CM10" s="1738"/>
      <c r="CN10" s="726"/>
      <c r="CO10" s="726"/>
      <c r="CP10" s="726"/>
      <c r="CQ10" s="726"/>
      <c r="CR10" s="726"/>
      <c r="CS10" s="726"/>
      <c r="CT10" s="726"/>
      <c r="CU10" s="726"/>
      <c r="CV10" s="726"/>
      <c r="CW10" s="726"/>
      <c r="CX10" s="726"/>
      <c r="CY10" s="726"/>
      <c r="CZ10" s="726"/>
      <c r="DA10" s="726"/>
      <c r="DB10" s="726"/>
      <c r="DC10" s="726"/>
      <c r="DD10" s="726"/>
      <c r="DE10" s="726"/>
      <c r="DF10" s="726"/>
      <c r="DG10" s="726"/>
      <c r="DH10" s="726"/>
      <c r="DI10" s="726"/>
      <c r="DJ10" s="726"/>
      <c r="DK10" s="726"/>
      <c r="DL10" s="726"/>
      <c r="DM10" s="726"/>
      <c r="DN10" s="726"/>
      <c r="DO10" s="726"/>
      <c r="DP10" s="726"/>
      <c r="DQ10" s="726"/>
      <c r="DR10" s="726"/>
      <c r="DS10" s="726"/>
      <c r="DT10" s="726"/>
      <c r="DU10" s="726"/>
      <c r="DV10" s="726"/>
      <c r="DW10" s="726"/>
      <c r="DX10" s="726"/>
      <c r="DY10" s="726"/>
      <c r="DZ10" s="726"/>
      <c r="EA10" s="726"/>
      <c r="EB10" s="726"/>
      <c r="EC10" s="726"/>
      <c r="ED10" s="726"/>
      <c r="EE10" s="726"/>
      <c r="EF10" s="726"/>
      <c r="EG10" s="726"/>
      <c r="EH10" s="726"/>
      <c r="EI10" s="726"/>
      <c r="EJ10" s="726"/>
      <c r="EK10" s="726"/>
      <c r="EL10" s="726"/>
      <c r="EM10" s="726"/>
      <c r="EN10" s="726"/>
      <c r="EO10" s="726"/>
      <c r="EP10" s="726"/>
      <c r="EQ10" s="726"/>
      <c r="ER10" s="726"/>
      <c r="ES10" s="726"/>
      <c r="ET10" s="726"/>
      <c r="EU10" s="726"/>
      <c r="EV10" s="726"/>
      <c r="EW10" s="726"/>
    </row>
    <row r="11" spans="1:153" ht="12" customHeight="1" x14ac:dyDescent="0.15">
      <c r="A11" s="1729"/>
      <c r="B11" s="1730"/>
      <c r="C11" s="1730"/>
      <c r="D11" s="1730"/>
      <c r="E11" s="1730"/>
      <c r="F11" s="484"/>
      <c r="G11" s="1739" t="s">
        <v>37</v>
      </c>
      <c r="H11" s="1740"/>
      <c r="I11" s="1740"/>
      <c r="J11" s="1740"/>
      <c r="K11" s="1740"/>
      <c r="L11" s="1740"/>
      <c r="M11" s="1740"/>
      <c r="N11" s="1741"/>
      <c r="O11" s="1742" t="s">
        <v>38</v>
      </c>
      <c r="P11" s="1740"/>
      <c r="Q11" s="1740"/>
      <c r="R11" s="1740"/>
      <c r="S11" s="1740"/>
      <c r="T11" s="1740"/>
      <c r="U11" s="1740"/>
      <c r="V11" s="1740"/>
      <c r="W11" s="1743"/>
      <c r="X11" s="1739" t="s">
        <v>37</v>
      </c>
      <c r="Y11" s="1740"/>
      <c r="Z11" s="1740"/>
      <c r="AA11" s="1740"/>
      <c r="AB11" s="1740"/>
      <c r="AC11" s="1740"/>
      <c r="AD11" s="1740"/>
      <c r="AE11" s="1741"/>
      <c r="AF11" s="1742" t="s">
        <v>38</v>
      </c>
      <c r="AG11" s="1740"/>
      <c r="AH11" s="1740"/>
      <c r="AI11" s="1740"/>
      <c r="AJ11" s="1740"/>
      <c r="AK11" s="1740"/>
      <c r="AL11" s="1740"/>
      <c r="AM11" s="1740"/>
      <c r="AN11" s="1743"/>
      <c r="AO11" s="1740" t="s">
        <v>37</v>
      </c>
      <c r="AP11" s="1740"/>
      <c r="AQ11" s="1740"/>
      <c r="AR11" s="1740"/>
      <c r="AS11" s="1740"/>
      <c r="AT11" s="1740"/>
      <c r="AU11" s="1740"/>
      <c r="AV11" s="1741"/>
      <c r="AW11" s="1742" t="s">
        <v>38</v>
      </c>
      <c r="AX11" s="1740"/>
      <c r="AY11" s="1740"/>
      <c r="AZ11" s="1740"/>
      <c r="BA11" s="1740"/>
      <c r="BB11" s="1740"/>
      <c r="BC11" s="1740"/>
      <c r="BD11" s="1740"/>
      <c r="BE11" s="1740"/>
      <c r="BF11" s="1739" t="s">
        <v>37</v>
      </c>
      <c r="BG11" s="1740"/>
      <c r="BH11" s="1740"/>
      <c r="BI11" s="1740"/>
      <c r="BJ11" s="1740"/>
      <c r="BK11" s="1740"/>
      <c r="BL11" s="1740"/>
      <c r="BM11" s="1741"/>
      <c r="BN11" s="1742" t="s">
        <v>38</v>
      </c>
      <c r="BO11" s="1740"/>
      <c r="BP11" s="1740"/>
      <c r="BQ11" s="1740"/>
      <c r="BR11" s="1740"/>
      <c r="BS11" s="1740"/>
      <c r="BT11" s="1740"/>
      <c r="BU11" s="1740"/>
      <c r="BV11" s="1743"/>
      <c r="BW11" s="1739" t="s">
        <v>37</v>
      </c>
      <c r="BX11" s="1740"/>
      <c r="BY11" s="1740"/>
      <c r="BZ11" s="1740"/>
      <c r="CA11" s="1740"/>
      <c r="CB11" s="1740"/>
      <c r="CC11" s="1740"/>
      <c r="CD11" s="1741"/>
      <c r="CE11" s="1742" t="s">
        <v>38</v>
      </c>
      <c r="CF11" s="1740"/>
      <c r="CG11" s="1740"/>
      <c r="CH11" s="1740"/>
      <c r="CI11" s="1740"/>
      <c r="CJ11" s="1740"/>
      <c r="CK11" s="1740"/>
      <c r="CL11" s="1740"/>
      <c r="CM11" s="1743"/>
      <c r="CN11" s="726"/>
      <c r="CO11" s="726"/>
      <c r="CP11" s="726"/>
      <c r="CQ11" s="726"/>
      <c r="CR11" s="726"/>
      <c r="CS11" s="726"/>
      <c r="CT11" s="726"/>
      <c r="CU11" s="726"/>
      <c r="CV11" s="726"/>
      <c r="CW11" s="726"/>
      <c r="CX11" s="726"/>
      <c r="CY11" s="726"/>
      <c r="CZ11" s="726"/>
      <c r="DA11" s="726"/>
      <c r="DB11" s="726"/>
      <c r="DC11" s="726"/>
      <c r="DD11" s="726"/>
      <c r="DE11" s="726"/>
      <c r="DF11" s="726"/>
      <c r="DG11" s="726"/>
      <c r="DH11" s="726"/>
      <c r="DI11" s="726"/>
      <c r="DJ11" s="726"/>
      <c r="DK11" s="726"/>
      <c r="DL11" s="726"/>
      <c r="DM11" s="726"/>
      <c r="DN11" s="726"/>
      <c r="DO11" s="726"/>
      <c r="DP11" s="726"/>
      <c r="DQ11" s="726"/>
      <c r="DR11" s="726"/>
      <c r="DS11" s="726"/>
      <c r="DT11" s="726"/>
      <c r="DU11" s="726"/>
      <c r="DV11" s="726"/>
      <c r="DW11" s="726"/>
      <c r="DX11" s="726"/>
      <c r="DY11" s="726"/>
      <c r="DZ11" s="726"/>
      <c r="EA11" s="726"/>
      <c r="EB11" s="726"/>
      <c r="EC11" s="726"/>
      <c r="ED11" s="726"/>
      <c r="EE11" s="726"/>
      <c r="EF11" s="726"/>
      <c r="EG11" s="726"/>
      <c r="EH11" s="726"/>
      <c r="EI11" s="726"/>
      <c r="EJ11" s="726"/>
      <c r="EK11" s="726"/>
      <c r="EL11" s="726"/>
      <c r="EM11" s="726"/>
      <c r="EN11" s="726"/>
      <c r="EO11" s="726"/>
      <c r="EP11" s="726"/>
      <c r="EQ11" s="726"/>
      <c r="ER11" s="726"/>
      <c r="ES11" s="726"/>
      <c r="ET11" s="726"/>
      <c r="EU11" s="726"/>
      <c r="EV11" s="726"/>
      <c r="EW11" s="726"/>
    </row>
    <row r="12" spans="1:153" ht="19.5" customHeight="1" x14ac:dyDescent="0.15">
      <c r="A12" s="1744" t="s">
        <v>39</v>
      </c>
      <c r="B12" s="488"/>
      <c r="C12" s="489" t="s">
        <v>884</v>
      </c>
      <c r="D12" s="1747" t="s">
        <v>40</v>
      </c>
      <c r="E12" s="1748"/>
      <c r="F12" s="845"/>
      <c r="G12" s="1533">
        <v>368800</v>
      </c>
      <c r="H12" s="1749"/>
      <c r="I12" s="1749"/>
      <c r="J12" s="1749"/>
      <c r="K12" s="1749"/>
      <c r="L12" s="1749"/>
      <c r="M12" s="1749"/>
      <c r="N12" s="1750"/>
      <c r="O12" s="1534">
        <f>G12*9</f>
        <v>3319200</v>
      </c>
      <c r="P12" s="1535"/>
      <c r="Q12" s="1751"/>
      <c r="R12" s="1751"/>
      <c r="S12" s="1751"/>
      <c r="T12" s="1751"/>
      <c r="U12" s="1751"/>
      <c r="V12" s="1751"/>
      <c r="W12" s="1752"/>
      <c r="X12" s="1533">
        <v>394400</v>
      </c>
      <c r="Y12" s="1535"/>
      <c r="Z12" s="1535"/>
      <c r="AA12" s="1535"/>
      <c r="AB12" s="1535"/>
      <c r="AC12" s="1535"/>
      <c r="AD12" s="1535"/>
      <c r="AE12" s="1538"/>
      <c r="AF12" s="1534">
        <f>X12*9</f>
        <v>3549600</v>
      </c>
      <c r="AG12" s="1535"/>
      <c r="AH12" s="1535"/>
      <c r="AI12" s="1535"/>
      <c r="AJ12" s="1535"/>
      <c r="AK12" s="1535"/>
      <c r="AL12" s="1535"/>
      <c r="AM12" s="1535"/>
      <c r="AN12" s="1556"/>
      <c r="AO12" s="1535">
        <v>409800</v>
      </c>
      <c r="AP12" s="1535"/>
      <c r="AQ12" s="1535"/>
      <c r="AR12" s="1535"/>
      <c r="AS12" s="1535"/>
      <c r="AT12" s="1535"/>
      <c r="AU12" s="1535"/>
      <c r="AV12" s="1538"/>
      <c r="AW12" s="1534">
        <f>AO12*9</f>
        <v>3688200</v>
      </c>
      <c r="AX12" s="1535"/>
      <c r="AY12" s="1535"/>
      <c r="AZ12" s="1535"/>
      <c r="BA12" s="1535"/>
      <c r="BB12" s="1535"/>
      <c r="BC12" s="1535"/>
      <c r="BD12" s="1535"/>
      <c r="BE12" s="1535"/>
      <c r="BF12" s="1533">
        <v>414000</v>
      </c>
      <c r="BG12" s="1535"/>
      <c r="BH12" s="1535"/>
      <c r="BI12" s="1535"/>
      <c r="BJ12" s="1535"/>
      <c r="BK12" s="1535"/>
      <c r="BL12" s="1535"/>
      <c r="BM12" s="1538"/>
      <c r="BN12" s="1534">
        <f>BF12*9</f>
        <v>3726000</v>
      </c>
      <c r="BO12" s="1535"/>
      <c r="BP12" s="1535"/>
      <c r="BQ12" s="1535"/>
      <c r="BR12" s="1535"/>
      <c r="BS12" s="1535"/>
      <c r="BT12" s="1535"/>
      <c r="BU12" s="1535"/>
      <c r="BV12" s="1556"/>
      <c r="BW12" s="1533">
        <v>414000</v>
      </c>
      <c r="BX12" s="1535"/>
      <c r="BY12" s="1535"/>
      <c r="BZ12" s="1535"/>
      <c r="CA12" s="1535"/>
      <c r="CB12" s="1535"/>
      <c r="CC12" s="1535"/>
      <c r="CD12" s="1538"/>
      <c r="CE12" s="1534">
        <f>BW12*9</f>
        <v>3726000</v>
      </c>
      <c r="CF12" s="1535"/>
      <c r="CG12" s="1535"/>
      <c r="CH12" s="1535"/>
      <c r="CI12" s="1535"/>
      <c r="CJ12" s="1535"/>
      <c r="CK12" s="1535"/>
      <c r="CL12" s="1535"/>
      <c r="CM12" s="1556"/>
      <c r="CN12" s="726"/>
      <c r="CO12" s="726"/>
      <c r="CP12" s="726"/>
      <c r="CQ12" s="726"/>
      <c r="CR12" s="726"/>
      <c r="CS12" s="726"/>
      <c r="CT12" s="726"/>
      <c r="CU12" s="726"/>
      <c r="CV12" s="726"/>
      <c r="CW12" s="726"/>
      <c r="CX12" s="726"/>
      <c r="CY12" s="726"/>
      <c r="CZ12" s="726"/>
      <c r="DA12" s="726"/>
      <c r="DB12" s="726"/>
      <c r="DC12" s="726"/>
      <c r="DD12" s="726"/>
      <c r="DE12" s="726"/>
      <c r="DF12" s="726"/>
      <c r="DG12" s="726"/>
      <c r="DH12" s="726"/>
      <c r="DI12" s="726"/>
      <c r="DJ12" s="726"/>
      <c r="DK12" s="726"/>
      <c r="DL12" s="726"/>
      <c r="DM12" s="726"/>
      <c r="DN12" s="726"/>
      <c r="DO12" s="726"/>
      <c r="DP12" s="726"/>
      <c r="DQ12" s="726"/>
      <c r="DR12" s="726"/>
      <c r="DS12" s="726"/>
      <c r="DT12" s="726"/>
      <c r="DU12" s="726"/>
      <c r="DV12" s="726"/>
      <c r="DW12" s="726"/>
      <c r="DX12" s="726"/>
      <c r="DY12" s="726"/>
      <c r="DZ12" s="726"/>
      <c r="EA12" s="726"/>
      <c r="EB12" s="726"/>
      <c r="EC12" s="726"/>
      <c r="ED12" s="726"/>
      <c r="EE12" s="726"/>
      <c r="EF12" s="726"/>
      <c r="EG12" s="726"/>
      <c r="EH12" s="726"/>
      <c r="EI12" s="726"/>
      <c r="EJ12" s="726"/>
      <c r="EK12" s="726"/>
      <c r="EL12" s="726"/>
      <c r="EM12" s="726"/>
      <c r="EN12" s="726"/>
      <c r="EO12" s="726"/>
      <c r="EP12" s="726"/>
      <c r="EQ12" s="726"/>
      <c r="ER12" s="726"/>
      <c r="ES12" s="726"/>
      <c r="ET12" s="726"/>
      <c r="EU12" s="726"/>
      <c r="EV12" s="726"/>
      <c r="EW12" s="726"/>
    </row>
    <row r="13" spans="1:153" ht="19.5" customHeight="1" x14ac:dyDescent="0.15">
      <c r="A13" s="1745"/>
      <c r="B13" s="850"/>
      <c r="C13" s="843" t="s">
        <v>71</v>
      </c>
      <c r="D13" s="1772" t="s">
        <v>56</v>
      </c>
      <c r="E13" s="1772"/>
      <c r="F13" s="855"/>
      <c r="G13" s="1634">
        <v>374700</v>
      </c>
      <c r="H13" s="1773"/>
      <c r="I13" s="1773"/>
      <c r="J13" s="1773"/>
      <c r="K13" s="1773"/>
      <c r="L13" s="1773"/>
      <c r="M13" s="1773"/>
      <c r="N13" s="1774"/>
      <c r="O13" s="1626">
        <f>G13*3</f>
        <v>1124100</v>
      </c>
      <c r="P13" s="1627"/>
      <c r="Q13" s="1775"/>
      <c r="R13" s="1775"/>
      <c r="S13" s="1775"/>
      <c r="T13" s="1775"/>
      <c r="U13" s="1775"/>
      <c r="V13" s="1775"/>
      <c r="W13" s="1776"/>
      <c r="X13" s="1634">
        <v>398500</v>
      </c>
      <c r="Y13" s="1627"/>
      <c r="Z13" s="1627"/>
      <c r="AA13" s="1627"/>
      <c r="AB13" s="1627"/>
      <c r="AC13" s="1627"/>
      <c r="AD13" s="1627"/>
      <c r="AE13" s="1777"/>
      <c r="AF13" s="1626">
        <f>X13*3</f>
        <v>1195500</v>
      </c>
      <c r="AG13" s="1627"/>
      <c r="AH13" s="1627"/>
      <c r="AI13" s="1627"/>
      <c r="AJ13" s="1627"/>
      <c r="AK13" s="1627"/>
      <c r="AL13" s="1627"/>
      <c r="AM13" s="1627"/>
      <c r="AN13" s="1628"/>
      <c r="AO13" s="1627">
        <v>411000</v>
      </c>
      <c r="AP13" s="1627"/>
      <c r="AQ13" s="1627"/>
      <c r="AR13" s="1627"/>
      <c r="AS13" s="1627"/>
      <c r="AT13" s="1627"/>
      <c r="AU13" s="1627"/>
      <c r="AV13" s="1777"/>
      <c r="AW13" s="1626">
        <f>AO13*3</f>
        <v>1233000</v>
      </c>
      <c r="AX13" s="1627"/>
      <c r="AY13" s="1627"/>
      <c r="AZ13" s="1627"/>
      <c r="BA13" s="1627"/>
      <c r="BB13" s="1627"/>
      <c r="BC13" s="1627"/>
      <c r="BD13" s="1627"/>
      <c r="BE13" s="1627"/>
      <c r="BF13" s="1634">
        <v>414000</v>
      </c>
      <c r="BG13" s="1627"/>
      <c r="BH13" s="1627"/>
      <c r="BI13" s="1627"/>
      <c r="BJ13" s="1627"/>
      <c r="BK13" s="1627"/>
      <c r="BL13" s="1627"/>
      <c r="BM13" s="1777"/>
      <c r="BN13" s="1626">
        <f>BF13*3</f>
        <v>1242000</v>
      </c>
      <c r="BO13" s="1627"/>
      <c r="BP13" s="1627"/>
      <c r="BQ13" s="1627"/>
      <c r="BR13" s="1627"/>
      <c r="BS13" s="1627"/>
      <c r="BT13" s="1627"/>
      <c r="BU13" s="1627"/>
      <c r="BV13" s="1628"/>
      <c r="BW13" s="1634">
        <v>414000</v>
      </c>
      <c r="BX13" s="1627"/>
      <c r="BY13" s="1627"/>
      <c r="BZ13" s="1627"/>
      <c r="CA13" s="1627"/>
      <c r="CB13" s="1627"/>
      <c r="CC13" s="1627"/>
      <c r="CD13" s="1777"/>
      <c r="CE13" s="1626">
        <f>BW13*3</f>
        <v>1242000</v>
      </c>
      <c r="CF13" s="1627"/>
      <c r="CG13" s="1627"/>
      <c r="CH13" s="1627"/>
      <c r="CI13" s="1627"/>
      <c r="CJ13" s="1627"/>
      <c r="CK13" s="1627"/>
      <c r="CL13" s="1627"/>
      <c r="CM13" s="1628"/>
      <c r="CN13" s="726"/>
      <c r="CO13" s="726"/>
      <c r="CP13" s="726"/>
      <c r="CQ13" s="726"/>
      <c r="CR13" s="726"/>
      <c r="CS13" s="726"/>
      <c r="CT13" s="726"/>
      <c r="CU13" s="726"/>
      <c r="CV13" s="726"/>
      <c r="CW13" s="726"/>
      <c r="CX13" s="726"/>
      <c r="CY13" s="726"/>
      <c r="CZ13" s="726"/>
      <c r="DA13" s="726"/>
      <c r="DB13" s="726"/>
      <c r="DC13" s="726"/>
      <c r="DD13" s="726"/>
      <c r="DE13" s="726"/>
      <c r="DF13" s="726"/>
      <c r="DG13" s="726"/>
      <c r="DH13" s="726"/>
      <c r="DI13" s="726"/>
      <c r="DJ13" s="726"/>
      <c r="DK13" s="726"/>
      <c r="DL13" s="726"/>
      <c r="DM13" s="726"/>
      <c r="DN13" s="726"/>
      <c r="DO13" s="726"/>
      <c r="DP13" s="726"/>
      <c r="DQ13" s="726"/>
      <c r="DR13" s="726"/>
      <c r="DS13" s="726"/>
      <c r="DT13" s="726"/>
      <c r="DU13" s="726"/>
      <c r="DV13" s="726"/>
      <c r="DW13" s="726"/>
      <c r="DX13" s="726"/>
      <c r="DY13" s="726"/>
      <c r="DZ13" s="726"/>
      <c r="EA13" s="726"/>
      <c r="EB13" s="726"/>
      <c r="EC13" s="726"/>
      <c r="ED13" s="726"/>
      <c r="EE13" s="726"/>
      <c r="EF13" s="726"/>
      <c r="EG13" s="726"/>
      <c r="EH13" s="726"/>
      <c r="EI13" s="726"/>
      <c r="EJ13" s="726"/>
      <c r="EK13" s="726"/>
      <c r="EL13" s="726"/>
      <c r="EM13" s="726"/>
      <c r="EN13" s="726"/>
      <c r="EO13" s="726"/>
      <c r="EP13" s="726"/>
      <c r="EQ13" s="726"/>
      <c r="ER13" s="726"/>
      <c r="ES13" s="726"/>
      <c r="ET13" s="726"/>
      <c r="EU13" s="726"/>
      <c r="EV13" s="726"/>
      <c r="EW13" s="726"/>
    </row>
    <row r="14" spans="1:153" ht="19.5" customHeight="1" x14ac:dyDescent="0.15">
      <c r="A14" s="1745"/>
      <c r="B14" s="849"/>
      <c r="C14" s="842" t="s">
        <v>42</v>
      </c>
      <c r="D14" s="1753" t="s">
        <v>43</v>
      </c>
      <c r="E14" s="1748"/>
      <c r="F14" s="847"/>
      <c r="G14" s="1533">
        <f>G12*0.04</f>
        <v>14752</v>
      </c>
      <c r="H14" s="1749"/>
      <c r="I14" s="1749"/>
      <c r="J14" s="1749"/>
      <c r="K14" s="1749"/>
      <c r="L14" s="1749"/>
      <c r="M14" s="1749"/>
      <c r="N14" s="1750"/>
      <c r="O14" s="1612">
        <f>G14*9</f>
        <v>132768</v>
      </c>
      <c r="P14" s="1610"/>
      <c r="Q14" s="1754"/>
      <c r="R14" s="1754"/>
      <c r="S14" s="1754"/>
      <c r="T14" s="1754"/>
      <c r="U14" s="1754"/>
      <c r="V14" s="1754"/>
      <c r="W14" s="1755"/>
      <c r="X14" s="1609">
        <f>X12*0.04</f>
        <v>15776</v>
      </c>
      <c r="Y14" s="1610"/>
      <c r="Z14" s="1610"/>
      <c r="AA14" s="1610"/>
      <c r="AB14" s="1610"/>
      <c r="AC14" s="1610"/>
      <c r="AD14" s="1610"/>
      <c r="AE14" s="1611"/>
      <c r="AF14" s="1612">
        <f>X14*9</f>
        <v>141984</v>
      </c>
      <c r="AG14" s="1610"/>
      <c r="AH14" s="1754"/>
      <c r="AI14" s="1754"/>
      <c r="AJ14" s="1754"/>
      <c r="AK14" s="1754"/>
      <c r="AL14" s="1754"/>
      <c r="AM14" s="1754"/>
      <c r="AN14" s="1755"/>
      <c r="AO14" s="1610">
        <f>AO12*0.04</f>
        <v>16392</v>
      </c>
      <c r="AP14" s="1610"/>
      <c r="AQ14" s="1610"/>
      <c r="AR14" s="1610"/>
      <c r="AS14" s="1610"/>
      <c r="AT14" s="1610"/>
      <c r="AU14" s="1610"/>
      <c r="AV14" s="1611"/>
      <c r="AW14" s="1612">
        <f>AO14*9</f>
        <v>147528</v>
      </c>
      <c r="AX14" s="1610"/>
      <c r="AY14" s="1754"/>
      <c r="AZ14" s="1754"/>
      <c r="BA14" s="1754"/>
      <c r="BB14" s="1754"/>
      <c r="BC14" s="1754"/>
      <c r="BD14" s="1754"/>
      <c r="BE14" s="1754"/>
      <c r="BF14" s="1609">
        <f>BF12*0.04</f>
        <v>16560</v>
      </c>
      <c r="BG14" s="1610"/>
      <c r="BH14" s="1610"/>
      <c r="BI14" s="1610"/>
      <c r="BJ14" s="1610"/>
      <c r="BK14" s="1610"/>
      <c r="BL14" s="1610"/>
      <c r="BM14" s="1611"/>
      <c r="BN14" s="1612">
        <f>BF14*9</f>
        <v>149040</v>
      </c>
      <c r="BO14" s="1610"/>
      <c r="BP14" s="1754"/>
      <c r="BQ14" s="1754"/>
      <c r="BR14" s="1754"/>
      <c r="BS14" s="1754"/>
      <c r="BT14" s="1754"/>
      <c r="BU14" s="1754"/>
      <c r="BV14" s="1755"/>
      <c r="BW14" s="1609">
        <f>BW12*0.04</f>
        <v>16560</v>
      </c>
      <c r="BX14" s="1610"/>
      <c r="BY14" s="1610"/>
      <c r="BZ14" s="1610"/>
      <c r="CA14" s="1610"/>
      <c r="CB14" s="1610"/>
      <c r="CC14" s="1610"/>
      <c r="CD14" s="1611"/>
      <c r="CE14" s="1612">
        <f>BW14*9</f>
        <v>149040</v>
      </c>
      <c r="CF14" s="1610"/>
      <c r="CG14" s="1754"/>
      <c r="CH14" s="1754"/>
      <c r="CI14" s="1754"/>
      <c r="CJ14" s="1754"/>
      <c r="CK14" s="1754"/>
      <c r="CL14" s="1754"/>
      <c r="CM14" s="1755"/>
      <c r="CN14" s="726"/>
      <c r="CO14" s="726"/>
      <c r="CP14" s="726"/>
      <c r="CQ14" s="726"/>
      <c r="CR14" s="726"/>
      <c r="CS14" s="726"/>
      <c r="CT14" s="726"/>
      <c r="CU14" s="726"/>
      <c r="CV14" s="726"/>
      <c r="CW14" s="726"/>
      <c r="CX14" s="726"/>
      <c r="CY14" s="726"/>
      <c r="CZ14" s="726"/>
      <c r="DA14" s="726"/>
      <c r="DB14" s="726"/>
      <c r="DC14" s="726"/>
      <c r="DD14" s="726"/>
      <c r="DE14" s="726"/>
      <c r="DF14" s="726"/>
      <c r="DG14" s="726"/>
      <c r="DH14" s="726"/>
      <c r="DI14" s="726"/>
      <c r="DJ14" s="726"/>
      <c r="DK14" s="726"/>
      <c r="DL14" s="726"/>
      <c r="DM14" s="726"/>
      <c r="DN14" s="726"/>
      <c r="DO14" s="726"/>
      <c r="DP14" s="726"/>
      <c r="DQ14" s="726"/>
      <c r="DR14" s="726"/>
      <c r="DS14" s="726"/>
      <c r="DT14" s="726"/>
      <c r="DU14" s="726"/>
      <c r="DV14" s="726"/>
      <c r="DW14" s="726"/>
      <c r="DX14" s="726"/>
      <c r="DY14" s="726"/>
      <c r="DZ14" s="726"/>
      <c r="EA14" s="726"/>
      <c r="EB14" s="726"/>
      <c r="EC14" s="726"/>
      <c r="ED14" s="726"/>
      <c r="EE14" s="726"/>
      <c r="EF14" s="726"/>
      <c r="EG14" s="726"/>
      <c r="EH14" s="726"/>
      <c r="EI14" s="726"/>
      <c r="EJ14" s="726"/>
      <c r="EK14" s="726"/>
      <c r="EL14" s="726"/>
      <c r="EM14" s="726"/>
      <c r="EN14" s="726"/>
      <c r="EO14" s="726"/>
      <c r="EP14" s="726"/>
      <c r="EQ14" s="726"/>
      <c r="ER14" s="726"/>
      <c r="ES14" s="726"/>
      <c r="ET14" s="726"/>
      <c r="EU14" s="726"/>
      <c r="EV14" s="726"/>
      <c r="EW14" s="726"/>
    </row>
    <row r="15" spans="1:153" ht="19.5" customHeight="1" x14ac:dyDescent="0.15">
      <c r="A15" s="1745"/>
      <c r="B15" s="490"/>
      <c r="C15" s="491" t="s">
        <v>66</v>
      </c>
      <c r="D15" s="1740" t="s">
        <v>56</v>
      </c>
      <c r="E15" s="1740"/>
      <c r="F15" s="492"/>
      <c r="G15" s="1559">
        <f>G13*0.04</f>
        <v>14988</v>
      </c>
      <c r="H15" s="1778"/>
      <c r="I15" s="1778"/>
      <c r="J15" s="1778"/>
      <c r="K15" s="1778"/>
      <c r="L15" s="1778"/>
      <c r="M15" s="1778"/>
      <c r="N15" s="1779"/>
      <c r="O15" s="1562">
        <f>G15*3</f>
        <v>44964</v>
      </c>
      <c r="P15" s="1563"/>
      <c r="Q15" s="1778"/>
      <c r="R15" s="1778"/>
      <c r="S15" s="1778"/>
      <c r="T15" s="1778"/>
      <c r="U15" s="1778"/>
      <c r="V15" s="1778"/>
      <c r="W15" s="1780"/>
      <c r="X15" s="1559">
        <f>X13*0.04</f>
        <v>15940</v>
      </c>
      <c r="Y15" s="1563"/>
      <c r="Z15" s="1563"/>
      <c r="AA15" s="1563"/>
      <c r="AB15" s="1563"/>
      <c r="AC15" s="1563"/>
      <c r="AD15" s="1563"/>
      <c r="AE15" s="1566"/>
      <c r="AF15" s="1562">
        <f>X15*3</f>
        <v>47820</v>
      </c>
      <c r="AG15" s="1563"/>
      <c r="AH15" s="1563"/>
      <c r="AI15" s="1563"/>
      <c r="AJ15" s="1563"/>
      <c r="AK15" s="1563"/>
      <c r="AL15" s="1563"/>
      <c r="AM15" s="1563"/>
      <c r="AN15" s="1567"/>
      <c r="AO15" s="1563">
        <f>AO13*0.04</f>
        <v>16440</v>
      </c>
      <c r="AP15" s="1563"/>
      <c r="AQ15" s="1563"/>
      <c r="AR15" s="1563"/>
      <c r="AS15" s="1563"/>
      <c r="AT15" s="1563"/>
      <c r="AU15" s="1563"/>
      <c r="AV15" s="1566"/>
      <c r="AW15" s="1562">
        <f>AO15*3</f>
        <v>49320</v>
      </c>
      <c r="AX15" s="1563"/>
      <c r="AY15" s="1563"/>
      <c r="AZ15" s="1563"/>
      <c r="BA15" s="1563"/>
      <c r="BB15" s="1563"/>
      <c r="BC15" s="1563"/>
      <c r="BD15" s="1563"/>
      <c r="BE15" s="1563"/>
      <c r="BF15" s="1559">
        <f>BF13*0.04</f>
        <v>16560</v>
      </c>
      <c r="BG15" s="1563"/>
      <c r="BH15" s="1563"/>
      <c r="BI15" s="1563"/>
      <c r="BJ15" s="1563"/>
      <c r="BK15" s="1563"/>
      <c r="BL15" s="1563"/>
      <c r="BM15" s="1566"/>
      <c r="BN15" s="1562">
        <f>BF15*3</f>
        <v>49680</v>
      </c>
      <c r="BO15" s="1563"/>
      <c r="BP15" s="1563"/>
      <c r="BQ15" s="1563"/>
      <c r="BR15" s="1563"/>
      <c r="BS15" s="1563"/>
      <c r="BT15" s="1563"/>
      <c r="BU15" s="1563"/>
      <c r="BV15" s="1567"/>
      <c r="BW15" s="1559">
        <f>BW13*0.04</f>
        <v>16560</v>
      </c>
      <c r="BX15" s="1563"/>
      <c r="BY15" s="1563"/>
      <c r="BZ15" s="1563"/>
      <c r="CA15" s="1563"/>
      <c r="CB15" s="1563"/>
      <c r="CC15" s="1563"/>
      <c r="CD15" s="1566"/>
      <c r="CE15" s="1562">
        <f>BW15*3</f>
        <v>49680</v>
      </c>
      <c r="CF15" s="1563"/>
      <c r="CG15" s="1563"/>
      <c r="CH15" s="1563"/>
      <c r="CI15" s="1563"/>
      <c r="CJ15" s="1563"/>
      <c r="CK15" s="1563"/>
      <c r="CL15" s="1563"/>
      <c r="CM15" s="1567"/>
      <c r="CN15" s="726"/>
      <c r="CO15" s="726"/>
      <c r="CP15" s="726"/>
      <c r="CQ15" s="726"/>
      <c r="CR15" s="726"/>
      <c r="CS15" s="726"/>
      <c r="CT15" s="726"/>
      <c r="CU15" s="726"/>
      <c r="CV15" s="726"/>
      <c r="CW15" s="726"/>
      <c r="CX15" s="726"/>
      <c r="CY15" s="726"/>
      <c r="CZ15" s="726"/>
      <c r="DA15" s="726"/>
      <c r="DB15" s="726"/>
      <c r="DC15" s="726"/>
      <c r="DD15" s="726"/>
      <c r="DE15" s="726"/>
      <c r="DF15" s="726"/>
      <c r="DG15" s="726"/>
      <c r="DH15" s="726"/>
      <c r="DI15" s="726"/>
      <c r="DJ15" s="726"/>
      <c r="DK15" s="726"/>
      <c r="DL15" s="726"/>
      <c r="DM15" s="726"/>
      <c r="DN15" s="726"/>
      <c r="DO15" s="726"/>
      <c r="DP15" s="726"/>
      <c r="DQ15" s="726"/>
      <c r="DR15" s="726"/>
      <c r="DS15" s="726"/>
      <c r="DT15" s="726"/>
      <c r="DU15" s="726"/>
      <c r="DV15" s="726"/>
      <c r="DW15" s="726"/>
      <c r="DX15" s="726"/>
      <c r="DY15" s="726"/>
      <c r="DZ15" s="726"/>
      <c r="EA15" s="726"/>
      <c r="EB15" s="726"/>
      <c r="EC15" s="726"/>
      <c r="ED15" s="726"/>
      <c r="EE15" s="726"/>
      <c r="EF15" s="726"/>
      <c r="EG15" s="726"/>
      <c r="EH15" s="726"/>
      <c r="EI15" s="726"/>
      <c r="EJ15" s="726"/>
      <c r="EK15" s="726"/>
      <c r="EL15" s="726"/>
      <c r="EM15" s="726"/>
      <c r="EN15" s="726"/>
      <c r="EO15" s="726"/>
      <c r="EP15" s="726"/>
      <c r="EQ15" s="726"/>
      <c r="ER15" s="726"/>
      <c r="ES15" s="726"/>
      <c r="ET15" s="726"/>
      <c r="EU15" s="726"/>
      <c r="EV15" s="726"/>
      <c r="EW15" s="726"/>
    </row>
    <row r="16" spans="1:153" ht="9.75" customHeight="1" x14ac:dyDescent="0.15">
      <c r="A16" s="1745"/>
      <c r="B16" s="1756"/>
      <c r="C16" s="1758" t="s">
        <v>45</v>
      </c>
      <c r="D16" s="1759" t="s">
        <v>46</v>
      </c>
      <c r="E16" s="1760"/>
      <c r="F16" s="855"/>
      <c r="G16" s="1542">
        <f>INT((G12+G14+G19)*0.03)</f>
        <v>12301</v>
      </c>
      <c r="H16" s="1762"/>
      <c r="I16" s="1762"/>
      <c r="J16" s="1762"/>
      <c r="K16" s="1762"/>
      <c r="L16" s="1762"/>
      <c r="M16" s="1762"/>
      <c r="N16" s="1763"/>
      <c r="O16" s="1545">
        <f>G16*9</f>
        <v>110709</v>
      </c>
      <c r="P16" s="1546"/>
      <c r="Q16" s="1546"/>
      <c r="R16" s="1546"/>
      <c r="S16" s="1546"/>
      <c r="T16" s="1546"/>
      <c r="U16" s="1546"/>
      <c r="V16" s="1546"/>
      <c r="W16" s="1586"/>
      <c r="X16" s="1533">
        <f>INT((X12+X14+X19)*0.03)</f>
        <v>13100</v>
      </c>
      <c r="Y16" s="1749"/>
      <c r="Z16" s="1749"/>
      <c r="AA16" s="1749"/>
      <c r="AB16" s="1749"/>
      <c r="AC16" s="1749"/>
      <c r="AD16" s="1749"/>
      <c r="AE16" s="1750"/>
      <c r="AF16" s="1534">
        <f>X16*9</f>
        <v>117900</v>
      </c>
      <c r="AG16" s="1535"/>
      <c r="AH16" s="1535"/>
      <c r="AI16" s="1535"/>
      <c r="AJ16" s="1535"/>
      <c r="AK16" s="1535"/>
      <c r="AL16" s="1535"/>
      <c r="AM16" s="1535"/>
      <c r="AN16" s="1556"/>
      <c r="AO16" s="1535">
        <f>INT((AO12+AO14+AO19)*0.03)</f>
        <v>13280</v>
      </c>
      <c r="AP16" s="1749"/>
      <c r="AQ16" s="1749"/>
      <c r="AR16" s="1749"/>
      <c r="AS16" s="1749"/>
      <c r="AT16" s="1749"/>
      <c r="AU16" s="1749"/>
      <c r="AV16" s="1750"/>
      <c r="AW16" s="1534">
        <f>AO16*9</f>
        <v>119520</v>
      </c>
      <c r="AX16" s="1535"/>
      <c r="AY16" s="1535"/>
      <c r="AZ16" s="1535"/>
      <c r="BA16" s="1535"/>
      <c r="BB16" s="1535"/>
      <c r="BC16" s="1535"/>
      <c r="BD16" s="1535"/>
      <c r="BE16" s="1535"/>
      <c r="BF16" s="1533">
        <f>INT((BF12+BF14+BF19)*0.03)</f>
        <v>13411</v>
      </c>
      <c r="BG16" s="1749"/>
      <c r="BH16" s="1749"/>
      <c r="BI16" s="1749"/>
      <c r="BJ16" s="1749"/>
      <c r="BK16" s="1749"/>
      <c r="BL16" s="1749"/>
      <c r="BM16" s="1750"/>
      <c r="BN16" s="1534">
        <f>BF16*9</f>
        <v>120699</v>
      </c>
      <c r="BO16" s="1535"/>
      <c r="BP16" s="1535"/>
      <c r="BQ16" s="1535"/>
      <c r="BR16" s="1535"/>
      <c r="BS16" s="1535"/>
      <c r="BT16" s="1535"/>
      <c r="BU16" s="1535"/>
      <c r="BV16" s="1556"/>
      <c r="BW16" s="1533">
        <f>INT((BW12+BW14+BW19)*0.03)</f>
        <v>13111</v>
      </c>
      <c r="BX16" s="1749"/>
      <c r="BY16" s="1749"/>
      <c r="BZ16" s="1749"/>
      <c r="CA16" s="1749"/>
      <c r="CB16" s="1749"/>
      <c r="CC16" s="1749"/>
      <c r="CD16" s="1750"/>
      <c r="CE16" s="1534">
        <f>BW16*9</f>
        <v>117999</v>
      </c>
      <c r="CF16" s="1535"/>
      <c r="CG16" s="1535"/>
      <c r="CH16" s="1535"/>
      <c r="CI16" s="1535"/>
      <c r="CJ16" s="1535"/>
      <c r="CK16" s="1535"/>
      <c r="CL16" s="1535"/>
      <c r="CM16" s="1556"/>
      <c r="CN16" s="726"/>
      <c r="CO16" s="726"/>
      <c r="CP16" s="726"/>
      <c r="CQ16" s="726"/>
      <c r="CR16" s="726"/>
      <c r="CS16" s="726"/>
      <c r="CT16" s="726"/>
      <c r="CU16" s="726"/>
      <c r="CV16" s="726"/>
      <c r="CW16" s="726"/>
      <c r="CX16" s="726"/>
      <c r="CY16" s="726"/>
      <c r="CZ16" s="726"/>
      <c r="DA16" s="726"/>
      <c r="DB16" s="726"/>
      <c r="DC16" s="726"/>
      <c r="DD16" s="726"/>
      <c r="DE16" s="726"/>
      <c r="DF16" s="726"/>
      <c r="DG16" s="726"/>
      <c r="DH16" s="726"/>
      <c r="DI16" s="726"/>
      <c r="DJ16" s="726"/>
      <c r="DK16" s="726"/>
      <c r="DL16" s="726"/>
      <c r="DM16" s="726"/>
      <c r="DN16" s="726"/>
      <c r="DO16" s="726"/>
      <c r="DP16" s="726"/>
      <c r="DQ16" s="726"/>
      <c r="DR16" s="726"/>
      <c r="DS16" s="726"/>
      <c r="DT16" s="726"/>
      <c r="DU16" s="726"/>
      <c r="DV16" s="726"/>
      <c r="DW16" s="726"/>
      <c r="DX16" s="726"/>
      <c r="DY16" s="726"/>
      <c r="DZ16" s="726"/>
      <c r="EA16" s="726"/>
      <c r="EB16" s="726"/>
      <c r="EC16" s="726"/>
      <c r="ED16" s="726"/>
      <c r="EE16" s="726"/>
      <c r="EF16" s="726"/>
      <c r="EG16" s="726"/>
      <c r="EH16" s="726"/>
      <c r="EI16" s="726"/>
      <c r="EJ16" s="726"/>
      <c r="EK16" s="726"/>
      <c r="EL16" s="726"/>
      <c r="EM16" s="726"/>
      <c r="EN16" s="726"/>
      <c r="EO16" s="726"/>
      <c r="EP16" s="726"/>
      <c r="EQ16" s="726"/>
      <c r="ER16" s="726"/>
      <c r="ES16" s="726"/>
      <c r="ET16" s="726"/>
      <c r="EU16" s="726"/>
      <c r="EV16" s="726"/>
      <c r="EW16" s="726"/>
    </row>
    <row r="17" spans="1:154" ht="9.75" customHeight="1" x14ac:dyDescent="0.15">
      <c r="A17" s="1745"/>
      <c r="B17" s="1757"/>
      <c r="C17" s="1758"/>
      <c r="D17" s="1761"/>
      <c r="E17" s="1761"/>
      <c r="F17" s="855"/>
      <c r="G17" s="1764"/>
      <c r="H17" s="1765"/>
      <c r="I17" s="1765"/>
      <c r="J17" s="1765"/>
      <c r="K17" s="1765"/>
      <c r="L17" s="1765"/>
      <c r="M17" s="1765"/>
      <c r="N17" s="1766"/>
      <c r="O17" s="1571"/>
      <c r="P17" s="1548"/>
      <c r="Q17" s="1548"/>
      <c r="R17" s="1548"/>
      <c r="S17" s="1548"/>
      <c r="T17" s="1548"/>
      <c r="U17" s="1548"/>
      <c r="V17" s="1548"/>
      <c r="W17" s="1583"/>
      <c r="X17" s="1764"/>
      <c r="Y17" s="1765"/>
      <c r="Z17" s="1765"/>
      <c r="AA17" s="1765"/>
      <c r="AB17" s="1765"/>
      <c r="AC17" s="1765"/>
      <c r="AD17" s="1765"/>
      <c r="AE17" s="1766"/>
      <c r="AF17" s="1571"/>
      <c r="AG17" s="1548"/>
      <c r="AH17" s="1548"/>
      <c r="AI17" s="1548"/>
      <c r="AJ17" s="1548"/>
      <c r="AK17" s="1548"/>
      <c r="AL17" s="1548"/>
      <c r="AM17" s="1548"/>
      <c r="AN17" s="1583"/>
      <c r="AO17" s="1765"/>
      <c r="AP17" s="1765"/>
      <c r="AQ17" s="1765"/>
      <c r="AR17" s="1765"/>
      <c r="AS17" s="1765"/>
      <c r="AT17" s="1765"/>
      <c r="AU17" s="1765"/>
      <c r="AV17" s="1766"/>
      <c r="AW17" s="1571"/>
      <c r="AX17" s="1548"/>
      <c r="AY17" s="1548"/>
      <c r="AZ17" s="1548"/>
      <c r="BA17" s="1548"/>
      <c r="BB17" s="1548"/>
      <c r="BC17" s="1548"/>
      <c r="BD17" s="1548"/>
      <c r="BE17" s="1548"/>
      <c r="BF17" s="1764"/>
      <c r="BG17" s="1765"/>
      <c r="BH17" s="1765"/>
      <c r="BI17" s="1765"/>
      <c r="BJ17" s="1765"/>
      <c r="BK17" s="1765"/>
      <c r="BL17" s="1765"/>
      <c r="BM17" s="1766"/>
      <c r="BN17" s="1571"/>
      <c r="BO17" s="1548"/>
      <c r="BP17" s="1548"/>
      <c r="BQ17" s="1548"/>
      <c r="BR17" s="1548"/>
      <c r="BS17" s="1548"/>
      <c r="BT17" s="1548"/>
      <c r="BU17" s="1548"/>
      <c r="BV17" s="1583"/>
      <c r="BW17" s="1764"/>
      <c r="BX17" s="1765"/>
      <c r="BY17" s="1765"/>
      <c r="BZ17" s="1765"/>
      <c r="CA17" s="1765"/>
      <c r="CB17" s="1765"/>
      <c r="CC17" s="1765"/>
      <c r="CD17" s="1766"/>
      <c r="CE17" s="1571"/>
      <c r="CF17" s="1548"/>
      <c r="CG17" s="1548"/>
      <c r="CH17" s="1548"/>
      <c r="CI17" s="1548"/>
      <c r="CJ17" s="1548"/>
      <c r="CK17" s="1548"/>
      <c r="CL17" s="1548"/>
      <c r="CM17" s="1583"/>
      <c r="CN17" s="726"/>
      <c r="CO17" s="726"/>
      <c r="CP17" s="726"/>
      <c r="CQ17" s="726"/>
      <c r="CR17" s="726"/>
      <c r="CS17" s="726"/>
      <c r="CT17" s="726"/>
      <c r="CU17" s="726"/>
      <c r="CV17" s="726"/>
      <c r="CW17" s="726"/>
      <c r="CX17" s="726"/>
      <c r="CY17" s="726"/>
      <c r="CZ17" s="726"/>
      <c r="DA17" s="726"/>
      <c r="DB17" s="726"/>
      <c r="DC17" s="726"/>
      <c r="DD17" s="726"/>
      <c r="DE17" s="726"/>
      <c r="DF17" s="726"/>
      <c r="DG17" s="726"/>
      <c r="DH17" s="726"/>
      <c r="DI17" s="726"/>
      <c r="DJ17" s="726"/>
      <c r="DK17" s="726"/>
      <c r="DL17" s="726"/>
      <c r="DM17" s="726"/>
      <c r="DN17" s="726"/>
      <c r="DO17" s="726"/>
      <c r="DP17" s="726"/>
      <c r="DQ17" s="726"/>
      <c r="DR17" s="726"/>
      <c r="DS17" s="726"/>
      <c r="DT17" s="726"/>
      <c r="DU17" s="726"/>
      <c r="DV17" s="726"/>
      <c r="DW17" s="726"/>
      <c r="DX17" s="726"/>
      <c r="DY17" s="726"/>
      <c r="DZ17" s="726"/>
      <c r="EA17" s="726"/>
      <c r="EB17" s="726"/>
      <c r="EC17" s="726"/>
      <c r="ED17" s="726"/>
      <c r="EE17" s="726"/>
      <c r="EF17" s="726"/>
      <c r="EG17" s="726"/>
      <c r="EH17" s="726"/>
      <c r="EI17" s="726"/>
      <c r="EJ17" s="726"/>
      <c r="EK17" s="726"/>
      <c r="EL17" s="726"/>
      <c r="EM17" s="726"/>
      <c r="EN17" s="726"/>
      <c r="EO17" s="726"/>
      <c r="EP17" s="726"/>
      <c r="EQ17" s="726"/>
      <c r="ER17" s="726"/>
      <c r="ES17" s="726"/>
      <c r="ET17" s="726"/>
      <c r="EU17" s="726"/>
      <c r="EV17" s="726"/>
      <c r="EW17" s="726"/>
    </row>
    <row r="18" spans="1:154" ht="19.5" customHeight="1" x14ac:dyDescent="0.15">
      <c r="A18" s="1745"/>
      <c r="B18" s="569"/>
      <c r="C18" s="491" t="s">
        <v>947</v>
      </c>
      <c r="D18" s="1740" t="s">
        <v>948</v>
      </c>
      <c r="E18" s="1740"/>
      <c r="F18" s="492"/>
      <c r="G18" s="1542">
        <f>INT((G13+G15+G19)*0.03)</f>
        <v>12485</v>
      </c>
      <c r="H18" s="1762"/>
      <c r="I18" s="1762"/>
      <c r="J18" s="1762"/>
      <c r="K18" s="1762"/>
      <c r="L18" s="1762"/>
      <c r="M18" s="1762"/>
      <c r="N18" s="1763"/>
      <c r="O18" s="1545">
        <f>G18*3</f>
        <v>37455</v>
      </c>
      <c r="P18" s="1546"/>
      <c r="Q18" s="1546"/>
      <c r="R18" s="1546"/>
      <c r="S18" s="1546"/>
      <c r="T18" s="1546"/>
      <c r="U18" s="1546"/>
      <c r="V18" s="1546"/>
      <c r="W18" s="1586"/>
      <c r="X18" s="1542">
        <f>INT((X13+X15+X19)*0.03)</f>
        <v>13228</v>
      </c>
      <c r="Y18" s="1762"/>
      <c r="Z18" s="1762"/>
      <c r="AA18" s="1762"/>
      <c r="AB18" s="1762"/>
      <c r="AC18" s="1762"/>
      <c r="AD18" s="1762"/>
      <c r="AE18" s="1763"/>
      <c r="AF18" s="1589">
        <f>X18*3</f>
        <v>39684</v>
      </c>
      <c r="AG18" s="1590"/>
      <c r="AH18" s="1590"/>
      <c r="AI18" s="1590"/>
      <c r="AJ18" s="1590"/>
      <c r="AK18" s="1590"/>
      <c r="AL18" s="1590"/>
      <c r="AM18" s="1590"/>
      <c r="AN18" s="1591"/>
      <c r="AO18" s="1546">
        <f>INT((AO13+AO15+AO19)*0.03)</f>
        <v>13318</v>
      </c>
      <c r="AP18" s="1762"/>
      <c r="AQ18" s="1762"/>
      <c r="AR18" s="1762"/>
      <c r="AS18" s="1762"/>
      <c r="AT18" s="1762"/>
      <c r="AU18" s="1762"/>
      <c r="AV18" s="1763"/>
      <c r="AW18" s="1589">
        <f>AO18*3</f>
        <v>39954</v>
      </c>
      <c r="AX18" s="1590"/>
      <c r="AY18" s="1590"/>
      <c r="AZ18" s="1590"/>
      <c r="BA18" s="1590"/>
      <c r="BB18" s="1590"/>
      <c r="BC18" s="1590"/>
      <c r="BD18" s="1590"/>
      <c r="BE18" s="1590"/>
      <c r="BF18" s="1542">
        <f>INT((BF13+BF15+BF19)*0.03)</f>
        <v>13411</v>
      </c>
      <c r="BG18" s="1762"/>
      <c r="BH18" s="1762"/>
      <c r="BI18" s="1762"/>
      <c r="BJ18" s="1762"/>
      <c r="BK18" s="1762"/>
      <c r="BL18" s="1762"/>
      <c r="BM18" s="1763"/>
      <c r="BN18" s="1589">
        <f>BF18*3</f>
        <v>40233</v>
      </c>
      <c r="BO18" s="1590"/>
      <c r="BP18" s="1590"/>
      <c r="BQ18" s="1590"/>
      <c r="BR18" s="1590"/>
      <c r="BS18" s="1590"/>
      <c r="BT18" s="1590"/>
      <c r="BU18" s="1590"/>
      <c r="BV18" s="1591"/>
      <c r="BW18" s="1542">
        <f>INT((BW13+BW15+BW19)*0.03)</f>
        <v>13111</v>
      </c>
      <c r="BX18" s="1762"/>
      <c r="BY18" s="1762"/>
      <c r="BZ18" s="1762"/>
      <c r="CA18" s="1762"/>
      <c r="CB18" s="1762"/>
      <c r="CC18" s="1762"/>
      <c r="CD18" s="1763"/>
      <c r="CE18" s="1589">
        <f>BW18*3</f>
        <v>39333</v>
      </c>
      <c r="CF18" s="1590"/>
      <c r="CG18" s="1590"/>
      <c r="CH18" s="1590"/>
      <c r="CI18" s="1590"/>
      <c r="CJ18" s="1590"/>
      <c r="CK18" s="1590"/>
      <c r="CL18" s="1590"/>
      <c r="CM18" s="1591"/>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c r="DM18" s="726"/>
      <c r="DN18" s="726"/>
      <c r="DO18" s="726"/>
      <c r="DP18" s="726"/>
      <c r="DQ18" s="726"/>
      <c r="DR18" s="726"/>
      <c r="DS18" s="726"/>
      <c r="DT18" s="726"/>
      <c r="DU18" s="726"/>
      <c r="DV18" s="726"/>
      <c r="DW18" s="726"/>
      <c r="DX18" s="726"/>
      <c r="DY18" s="726"/>
      <c r="DZ18" s="726"/>
      <c r="EA18" s="726"/>
      <c r="EB18" s="726"/>
      <c r="EC18" s="726"/>
      <c r="ED18" s="726"/>
      <c r="EE18" s="726"/>
      <c r="EF18" s="726"/>
      <c r="EG18" s="726"/>
      <c r="EH18" s="726"/>
      <c r="EI18" s="726"/>
      <c r="EJ18" s="726"/>
      <c r="EK18" s="726"/>
      <c r="EL18" s="726"/>
      <c r="EM18" s="726"/>
      <c r="EN18" s="726"/>
      <c r="EO18" s="726"/>
      <c r="EP18" s="726"/>
      <c r="EQ18" s="726"/>
      <c r="ER18" s="726"/>
      <c r="ES18" s="726"/>
      <c r="ET18" s="726"/>
      <c r="EU18" s="726"/>
      <c r="EV18" s="726"/>
      <c r="EW18" s="726"/>
    </row>
    <row r="19" spans="1:154" ht="11.25" customHeight="1" x14ac:dyDescent="0.15">
      <c r="A19" s="1745"/>
      <c r="B19" s="1767"/>
      <c r="C19" s="1769" t="s">
        <v>949</v>
      </c>
      <c r="D19" s="1759" t="s">
        <v>48</v>
      </c>
      <c r="E19" s="1760"/>
      <c r="F19" s="847"/>
      <c r="G19" s="1533">
        <v>26500</v>
      </c>
      <c r="H19" s="1749"/>
      <c r="I19" s="1749"/>
      <c r="J19" s="1749"/>
      <c r="K19" s="1749"/>
      <c r="L19" s="1749"/>
      <c r="M19" s="1749"/>
      <c r="N19" s="1750"/>
      <c r="O19" s="1534">
        <f>G19*12</f>
        <v>318000</v>
      </c>
      <c r="P19" s="1535"/>
      <c r="Q19" s="1535"/>
      <c r="R19" s="1535"/>
      <c r="S19" s="1535"/>
      <c r="T19" s="1535"/>
      <c r="U19" s="1535"/>
      <c r="V19" s="1535"/>
      <c r="W19" s="1556"/>
      <c r="X19" s="1533">
        <v>26500</v>
      </c>
      <c r="Y19" s="1749"/>
      <c r="Z19" s="1749"/>
      <c r="AA19" s="1749"/>
      <c r="AB19" s="1749"/>
      <c r="AC19" s="1749"/>
      <c r="AD19" s="1749"/>
      <c r="AE19" s="1750"/>
      <c r="AF19" s="1534">
        <f>X19*12</f>
        <v>318000</v>
      </c>
      <c r="AG19" s="1535"/>
      <c r="AH19" s="1535"/>
      <c r="AI19" s="1535"/>
      <c r="AJ19" s="1535"/>
      <c r="AK19" s="1535"/>
      <c r="AL19" s="1535"/>
      <c r="AM19" s="1535"/>
      <c r="AN19" s="1556"/>
      <c r="AO19" s="1535">
        <v>16500</v>
      </c>
      <c r="AP19" s="1749"/>
      <c r="AQ19" s="1749"/>
      <c r="AR19" s="1749"/>
      <c r="AS19" s="1749"/>
      <c r="AT19" s="1749"/>
      <c r="AU19" s="1749"/>
      <c r="AV19" s="1750"/>
      <c r="AW19" s="1534">
        <f>AO19*12</f>
        <v>198000</v>
      </c>
      <c r="AX19" s="1535"/>
      <c r="AY19" s="1535"/>
      <c r="AZ19" s="1535"/>
      <c r="BA19" s="1535"/>
      <c r="BB19" s="1535"/>
      <c r="BC19" s="1535"/>
      <c r="BD19" s="1535"/>
      <c r="BE19" s="1556"/>
      <c r="BF19" s="1535">
        <v>16500</v>
      </c>
      <c r="BG19" s="1749"/>
      <c r="BH19" s="1749"/>
      <c r="BI19" s="1749"/>
      <c r="BJ19" s="1749"/>
      <c r="BK19" s="1749"/>
      <c r="BL19" s="1749"/>
      <c r="BM19" s="1750"/>
      <c r="BN19" s="1534">
        <f>BF19*12</f>
        <v>198000</v>
      </c>
      <c r="BO19" s="1535"/>
      <c r="BP19" s="1535"/>
      <c r="BQ19" s="1535"/>
      <c r="BR19" s="1535"/>
      <c r="BS19" s="1535"/>
      <c r="BT19" s="1535"/>
      <c r="BU19" s="1535"/>
      <c r="BV19" s="1556"/>
      <c r="BW19" s="1533">
        <v>6500</v>
      </c>
      <c r="BX19" s="1749"/>
      <c r="BY19" s="1749"/>
      <c r="BZ19" s="1749"/>
      <c r="CA19" s="1749"/>
      <c r="CB19" s="1749"/>
      <c r="CC19" s="1749"/>
      <c r="CD19" s="1750"/>
      <c r="CE19" s="1534">
        <f>BW19*12</f>
        <v>78000</v>
      </c>
      <c r="CF19" s="1535"/>
      <c r="CG19" s="1535"/>
      <c r="CH19" s="1535"/>
      <c r="CI19" s="1535"/>
      <c r="CJ19" s="1535"/>
      <c r="CK19" s="1535"/>
      <c r="CL19" s="1535"/>
      <c r="CM19" s="1556"/>
      <c r="CN19" s="726"/>
      <c r="CO19" s="726"/>
      <c r="CP19" s="726"/>
      <c r="CQ19" s="726"/>
      <c r="CR19" s="726"/>
      <c r="CS19" s="726"/>
      <c r="CT19" s="726"/>
      <c r="CU19" s="726"/>
      <c r="CV19" s="726"/>
      <c r="CW19" s="726"/>
      <c r="CX19" s="726"/>
      <c r="CY19" s="726"/>
      <c r="CZ19" s="726"/>
      <c r="DA19" s="726"/>
      <c r="DB19" s="726"/>
      <c r="DC19" s="726"/>
      <c r="DD19" s="726"/>
      <c r="DE19" s="726"/>
      <c r="DF19" s="726"/>
      <c r="DG19" s="726"/>
      <c r="DH19" s="726"/>
      <c r="DI19" s="726"/>
      <c r="DJ19" s="726"/>
      <c r="DK19" s="726"/>
      <c r="DL19" s="726"/>
      <c r="DM19" s="726"/>
      <c r="DN19" s="726"/>
      <c r="DO19" s="726"/>
      <c r="DP19" s="726"/>
      <c r="DQ19" s="726"/>
      <c r="DR19" s="726"/>
      <c r="DS19" s="726"/>
      <c r="DT19" s="726"/>
      <c r="DU19" s="726"/>
      <c r="DV19" s="726"/>
      <c r="DW19" s="726"/>
      <c r="DX19" s="726"/>
      <c r="DY19" s="726"/>
      <c r="DZ19" s="726"/>
      <c r="EA19" s="726"/>
      <c r="EB19" s="726"/>
      <c r="EC19" s="726"/>
      <c r="ED19" s="726"/>
      <c r="EE19" s="726"/>
      <c r="EF19" s="726"/>
      <c r="EG19" s="726"/>
      <c r="EH19" s="726"/>
      <c r="EI19" s="726"/>
      <c r="EJ19" s="726"/>
      <c r="EK19" s="726"/>
      <c r="EL19" s="726"/>
      <c r="EM19" s="726"/>
      <c r="EN19" s="726"/>
      <c r="EO19" s="726"/>
      <c r="EP19" s="726"/>
      <c r="EQ19" s="726"/>
      <c r="ER19" s="726"/>
      <c r="ES19" s="726"/>
      <c r="ET19" s="726"/>
      <c r="EU19" s="726"/>
      <c r="EV19" s="726"/>
      <c r="EW19" s="726"/>
    </row>
    <row r="20" spans="1:154" ht="11.25" customHeight="1" x14ac:dyDescent="0.15">
      <c r="A20" s="1745"/>
      <c r="B20" s="1768"/>
      <c r="C20" s="1770"/>
      <c r="D20" s="1771"/>
      <c r="E20" s="1771"/>
      <c r="F20" s="851"/>
      <c r="G20" s="1781"/>
      <c r="H20" s="1782"/>
      <c r="I20" s="1782"/>
      <c r="J20" s="1782"/>
      <c r="K20" s="1782"/>
      <c r="L20" s="1782"/>
      <c r="M20" s="1782"/>
      <c r="N20" s="1783"/>
      <c r="O20" s="1589"/>
      <c r="P20" s="1590"/>
      <c r="Q20" s="1590"/>
      <c r="R20" s="1590"/>
      <c r="S20" s="1590"/>
      <c r="T20" s="1590"/>
      <c r="U20" s="1590"/>
      <c r="V20" s="1590"/>
      <c r="W20" s="1591"/>
      <c r="X20" s="1781"/>
      <c r="Y20" s="1782"/>
      <c r="Z20" s="1782"/>
      <c r="AA20" s="1782"/>
      <c r="AB20" s="1782"/>
      <c r="AC20" s="1782"/>
      <c r="AD20" s="1782"/>
      <c r="AE20" s="1783"/>
      <c r="AF20" s="1589"/>
      <c r="AG20" s="1590"/>
      <c r="AH20" s="1590"/>
      <c r="AI20" s="1590"/>
      <c r="AJ20" s="1590"/>
      <c r="AK20" s="1590"/>
      <c r="AL20" s="1590"/>
      <c r="AM20" s="1590"/>
      <c r="AN20" s="1591"/>
      <c r="AO20" s="1782"/>
      <c r="AP20" s="1782"/>
      <c r="AQ20" s="1782"/>
      <c r="AR20" s="1782"/>
      <c r="AS20" s="1782"/>
      <c r="AT20" s="1782"/>
      <c r="AU20" s="1782"/>
      <c r="AV20" s="1783"/>
      <c r="AW20" s="1589"/>
      <c r="AX20" s="1590"/>
      <c r="AY20" s="1590"/>
      <c r="AZ20" s="1590"/>
      <c r="BA20" s="1590"/>
      <c r="BB20" s="1590"/>
      <c r="BC20" s="1590"/>
      <c r="BD20" s="1590"/>
      <c r="BE20" s="1591"/>
      <c r="BF20" s="1782"/>
      <c r="BG20" s="1782"/>
      <c r="BH20" s="1782"/>
      <c r="BI20" s="1782"/>
      <c r="BJ20" s="1782"/>
      <c r="BK20" s="1782"/>
      <c r="BL20" s="1782"/>
      <c r="BM20" s="1783"/>
      <c r="BN20" s="1589"/>
      <c r="BO20" s="1590"/>
      <c r="BP20" s="1590"/>
      <c r="BQ20" s="1590"/>
      <c r="BR20" s="1590"/>
      <c r="BS20" s="1590"/>
      <c r="BT20" s="1590"/>
      <c r="BU20" s="1590"/>
      <c r="BV20" s="1591"/>
      <c r="BW20" s="1781"/>
      <c r="BX20" s="1782"/>
      <c r="BY20" s="1782"/>
      <c r="BZ20" s="1782"/>
      <c r="CA20" s="1782"/>
      <c r="CB20" s="1782"/>
      <c r="CC20" s="1782"/>
      <c r="CD20" s="1783"/>
      <c r="CE20" s="1589"/>
      <c r="CF20" s="1590"/>
      <c r="CG20" s="1590"/>
      <c r="CH20" s="1590"/>
      <c r="CI20" s="1590"/>
      <c r="CJ20" s="1590"/>
      <c r="CK20" s="1590"/>
      <c r="CL20" s="1590"/>
      <c r="CM20" s="1591"/>
      <c r="CN20" s="726"/>
      <c r="CO20" s="726"/>
      <c r="CP20" s="726"/>
      <c r="CQ20" s="726"/>
      <c r="CR20" s="726"/>
      <c r="CS20" s="726"/>
      <c r="CT20" s="726"/>
      <c r="CU20" s="726"/>
      <c r="CV20" s="726"/>
      <c r="CW20" s="726"/>
      <c r="CX20" s="726"/>
      <c r="CY20" s="726"/>
      <c r="CZ20" s="726"/>
      <c r="DA20" s="726"/>
      <c r="DB20" s="726"/>
      <c r="DC20" s="726"/>
      <c r="DD20" s="726"/>
      <c r="DE20" s="726"/>
      <c r="DF20" s="726"/>
      <c r="DG20" s="726"/>
      <c r="DH20" s="726"/>
      <c r="DI20" s="726"/>
      <c r="DJ20" s="726"/>
      <c r="DK20" s="726"/>
      <c r="DL20" s="726"/>
      <c r="DM20" s="726"/>
      <c r="DN20" s="726"/>
      <c r="DO20" s="726"/>
      <c r="DP20" s="726"/>
      <c r="DQ20" s="726"/>
      <c r="DR20" s="726"/>
      <c r="DS20" s="726"/>
      <c r="DT20" s="726"/>
      <c r="DU20" s="726"/>
      <c r="DV20" s="726"/>
      <c r="DW20" s="726"/>
      <c r="DX20" s="726"/>
      <c r="DY20" s="726"/>
      <c r="DZ20" s="726"/>
      <c r="EA20" s="726"/>
      <c r="EB20" s="726"/>
      <c r="EC20" s="726"/>
      <c r="ED20" s="726"/>
      <c r="EE20" s="726"/>
      <c r="EF20" s="726"/>
      <c r="EG20" s="726"/>
      <c r="EH20" s="726"/>
      <c r="EI20" s="726"/>
      <c r="EJ20" s="726"/>
      <c r="EK20" s="726"/>
      <c r="EL20" s="726"/>
      <c r="EM20" s="726"/>
      <c r="EN20" s="726"/>
      <c r="EO20" s="726"/>
      <c r="EP20" s="726"/>
      <c r="EQ20" s="726"/>
      <c r="ER20" s="726"/>
      <c r="ES20" s="726"/>
      <c r="ET20" s="726"/>
      <c r="EU20" s="726"/>
      <c r="EV20" s="726"/>
      <c r="EW20" s="726"/>
    </row>
    <row r="21" spans="1:154" ht="12" customHeight="1" x14ac:dyDescent="0.15">
      <c r="A21" s="1745"/>
      <c r="B21" s="1784"/>
      <c r="C21" s="1769" t="s">
        <v>950</v>
      </c>
      <c r="D21" s="1759" t="s">
        <v>49</v>
      </c>
      <c r="E21" s="1760"/>
      <c r="F21" s="847"/>
      <c r="G21" s="1533">
        <v>0</v>
      </c>
      <c r="H21" s="1749"/>
      <c r="I21" s="1749"/>
      <c r="J21" s="1749"/>
      <c r="K21" s="1749"/>
      <c r="L21" s="1749"/>
      <c r="M21" s="1749"/>
      <c r="N21" s="1750"/>
      <c r="O21" s="1545">
        <v>0</v>
      </c>
      <c r="P21" s="1546"/>
      <c r="Q21" s="1762"/>
      <c r="R21" s="1762"/>
      <c r="S21" s="1762"/>
      <c r="T21" s="1762"/>
      <c r="U21" s="1762"/>
      <c r="V21" s="1762"/>
      <c r="W21" s="1785"/>
      <c r="X21" s="1533">
        <v>0</v>
      </c>
      <c r="Y21" s="1749"/>
      <c r="Z21" s="1749"/>
      <c r="AA21" s="1749"/>
      <c r="AB21" s="1749"/>
      <c r="AC21" s="1749"/>
      <c r="AD21" s="1749"/>
      <c r="AE21" s="1750"/>
      <c r="AF21" s="1534">
        <v>0</v>
      </c>
      <c r="AG21" s="1535"/>
      <c r="AH21" s="1535"/>
      <c r="AI21" s="1535"/>
      <c r="AJ21" s="1535"/>
      <c r="AK21" s="1535"/>
      <c r="AL21" s="1535"/>
      <c r="AM21" s="1535"/>
      <c r="AN21" s="1556"/>
      <c r="AO21" s="1535">
        <v>0</v>
      </c>
      <c r="AP21" s="1749"/>
      <c r="AQ21" s="1749"/>
      <c r="AR21" s="1749"/>
      <c r="AS21" s="1749"/>
      <c r="AT21" s="1749"/>
      <c r="AU21" s="1749"/>
      <c r="AV21" s="1750"/>
      <c r="AW21" s="1534">
        <v>0</v>
      </c>
      <c r="AX21" s="1535"/>
      <c r="AY21" s="1535"/>
      <c r="AZ21" s="1535"/>
      <c r="BA21" s="1535"/>
      <c r="BB21" s="1535"/>
      <c r="BC21" s="1535"/>
      <c r="BD21" s="1535"/>
      <c r="BE21" s="1535"/>
      <c r="BF21" s="1533">
        <v>0</v>
      </c>
      <c r="BG21" s="1749"/>
      <c r="BH21" s="1749"/>
      <c r="BI21" s="1749"/>
      <c r="BJ21" s="1749"/>
      <c r="BK21" s="1749"/>
      <c r="BL21" s="1749"/>
      <c r="BM21" s="1750"/>
      <c r="BN21" s="1534">
        <v>0</v>
      </c>
      <c r="BO21" s="1535"/>
      <c r="BP21" s="1535"/>
      <c r="BQ21" s="1535"/>
      <c r="BR21" s="1535"/>
      <c r="BS21" s="1535"/>
      <c r="BT21" s="1535"/>
      <c r="BU21" s="1535"/>
      <c r="BV21" s="1556"/>
      <c r="BW21" s="1533">
        <v>0</v>
      </c>
      <c r="BX21" s="1749"/>
      <c r="BY21" s="1749"/>
      <c r="BZ21" s="1749"/>
      <c r="CA21" s="1749"/>
      <c r="CB21" s="1749"/>
      <c r="CC21" s="1749"/>
      <c r="CD21" s="1750"/>
      <c r="CE21" s="1534">
        <v>0</v>
      </c>
      <c r="CF21" s="1535"/>
      <c r="CG21" s="1535"/>
      <c r="CH21" s="1535"/>
      <c r="CI21" s="1535"/>
      <c r="CJ21" s="1535"/>
      <c r="CK21" s="1535"/>
      <c r="CL21" s="1535"/>
      <c r="CM21" s="1556"/>
      <c r="CN21" s="726"/>
      <c r="CO21" s="726"/>
      <c r="CP21" s="726"/>
      <c r="CQ21" s="726"/>
      <c r="CR21" s="726"/>
      <c r="CS21" s="726"/>
      <c r="CT21" s="726"/>
      <c r="CU21" s="726"/>
      <c r="CV21" s="726"/>
      <c r="CW21" s="726"/>
      <c r="CX21" s="726"/>
      <c r="CY21" s="726"/>
      <c r="CZ21" s="726"/>
      <c r="DA21" s="726"/>
      <c r="DB21" s="726"/>
      <c r="DC21" s="726"/>
      <c r="DD21" s="726"/>
      <c r="DE21" s="726"/>
      <c r="DF21" s="726"/>
      <c r="DG21" s="726"/>
      <c r="DH21" s="726"/>
      <c r="DI21" s="726"/>
      <c r="DJ21" s="726"/>
      <c r="DK21" s="726"/>
      <c r="DL21" s="726"/>
      <c r="DM21" s="726"/>
      <c r="DN21" s="726"/>
      <c r="DO21" s="726"/>
      <c r="DP21" s="726"/>
      <c r="DQ21" s="726"/>
      <c r="DR21" s="726"/>
      <c r="DS21" s="726"/>
      <c r="DT21" s="726"/>
      <c r="DU21" s="726"/>
      <c r="DV21" s="726"/>
      <c r="DW21" s="726"/>
      <c r="DX21" s="726"/>
      <c r="DY21" s="726"/>
      <c r="DZ21" s="726"/>
      <c r="EA21" s="726"/>
      <c r="EB21" s="726"/>
      <c r="EC21" s="726"/>
      <c r="ED21" s="726"/>
      <c r="EE21" s="726"/>
      <c r="EF21" s="726"/>
      <c r="EG21" s="726"/>
      <c r="EH21" s="726"/>
      <c r="EI21" s="726"/>
      <c r="EJ21" s="726"/>
      <c r="EK21" s="726"/>
      <c r="EL21" s="726"/>
      <c r="EM21" s="726"/>
      <c r="EN21" s="726"/>
      <c r="EO21" s="726"/>
      <c r="EP21" s="726"/>
      <c r="EQ21" s="726"/>
      <c r="ER21" s="726"/>
      <c r="ES21" s="726"/>
      <c r="ET21" s="726"/>
      <c r="EU21" s="726"/>
      <c r="EV21" s="726"/>
      <c r="EW21" s="726"/>
    </row>
    <row r="22" spans="1:154" ht="12" customHeight="1" x14ac:dyDescent="0.15">
      <c r="A22" s="1745"/>
      <c r="B22" s="1782"/>
      <c r="C22" s="1770"/>
      <c r="D22" s="1771"/>
      <c r="E22" s="1771"/>
      <c r="F22" s="851"/>
      <c r="G22" s="1781"/>
      <c r="H22" s="1782"/>
      <c r="I22" s="1782"/>
      <c r="J22" s="1782"/>
      <c r="K22" s="1782"/>
      <c r="L22" s="1782"/>
      <c r="M22" s="1782"/>
      <c r="N22" s="1783"/>
      <c r="O22" s="1786"/>
      <c r="P22" s="1762"/>
      <c r="Q22" s="1762"/>
      <c r="R22" s="1762"/>
      <c r="S22" s="1762"/>
      <c r="T22" s="1762"/>
      <c r="U22" s="1762"/>
      <c r="V22" s="1762"/>
      <c r="W22" s="1785"/>
      <c r="X22" s="1781"/>
      <c r="Y22" s="1782"/>
      <c r="Z22" s="1782"/>
      <c r="AA22" s="1782"/>
      <c r="AB22" s="1782"/>
      <c r="AC22" s="1782"/>
      <c r="AD22" s="1782"/>
      <c r="AE22" s="1783"/>
      <c r="AF22" s="1589"/>
      <c r="AG22" s="1590"/>
      <c r="AH22" s="1590"/>
      <c r="AI22" s="1590"/>
      <c r="AJ22" s="1590"/>
      <c r="AK22" s="1590"/>
      <c r="AL22" s="1590"/>
      <c r="AM22" s="1590"/>
      <c r="AN22" s="1591"/>
      <c r="AO22" s="1782"/>
      <c r="AP22" s="1782"/>
      <c r="AQ22" s="1782"/>
      <c r="AR22" s="1782"/>
      <c r="AS22" s="1782"/>
      <c r="AT22" s="1782"/>
      <c r="AU22" s="1782"/>
      <c r="AV22" s="1783"/>
      <c r="AW22" s="1589"/>
      <c r="AX22" s="1590"/>
      <c r="AY22" s="1590"/>
      <c r="AZ22" s="1590"/>
      <c r="BA22" s="1590"/>
      <c r="BB22" s="1590"/>
      <c r="BC22" s="1590"/>
      <c r="BD22" s="1590"/>
      <c r="BE22" s="1590"/>
      <c r="BF22" s="1781"/>
      <c r="BG22" s="1782"/>
      <c r="BH22" s="1782"/>
      <c r="BI22" s="1782"/>
      <c r="BJ22" s="1782"/>
      <c r="BK22" s="1782"/>
      <c r="BL22" s="1782"/>
      <c r="BM22" s="1783"/>
      <c r="BN22" s="1589"/>
      <c r="BO22" s="1590"/>
      <c r="BP22" s="1590"/>
      <c r="BQ22" s="1590"/>
      <c r="BR22" s="1590"/>
      <c r="BS22" s="1590"/>
      <c r="BT22" s="1590"/>
      <c r="BU22" s="1590"/>
      <c r="BV22" s="1591"/>
      <c r="BW22" s="1781"/>
      <c r="BX22" s="1782"/>
      <c r="BY22" s="1782"/>
      <c r="BZ22" s="1782"/>
      <c r="CA22" s="1782"/>
      <c r="CB22" s="1782"/>
      <c r="CC22" s="1782"/>
      <c r="CD22" s="1783"/>
      <c r="CE22" s="1589"/>
      <c r="CF22" s="1590"/>
      <c r="CG22" s="1590"/>
      <c r="CH22" s="1590"/>
      <c r="CI22" s="1590"/>
      <c r="CJ22" s="1590"/>
      <c r="CK22" s="1590"/>
      <c r="CL22" s="1590"/>
      <c r="CM22" s="1591"/>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6"/>
      <c r="ED22" s="726"/>
      <c r="EE22" s="726"/>
      <c r="EF22" s="726"/>
      <c r="EG22" s="726"/>
      <c r="EH22" s="726"/>
      <c r="EI22" s="726"/>
      <c r="EJ22" s="726"/>
      <c r="EK22" s="726"/>
      <c r="EL22" s="726"/>
      <c r="EM22" s="726"/>
      <c r="EN22" s="726"/>
      <c r="EO22" s="726"/>
      <c r="EP22" s="726"/>
      <c r="EQ22" s="726"/>
      <c r="ER22" s="726"/>
      <c r="ES22" s="726"/>
      <c r="ET22" s="726"/>
      <c r="EU22" s="726"/>
      <c r="EV22" s="726"/>
      <c r="EW22" s="726"/>
    </row>
    <row r="23" spans="1:154" ht="12.75" customHeight="1" x14ac:dyDescent="0.15">
      <c r="A23" s="1745"/>
      <c r="B23" s="1788"/>
      <c r="C23" s="1758" t="s">
        <v>951</v>
      </c>
      <c r="D23" s="1759" t="s">
        <v>53</v>
      </c>
      <c r="E23" s="1760"/>
      <c r="F23" s="855"/>
      <c r="G23" s="1609">
        <v>5600</v>
      </c>
      <c r="H23" s="1610"/>
      <c r="I23" s="1610"/>
      <c r="J23" s="1610"/>
      <c r="K23" s="1610"/>
      <c r="L23" s="1610"/>
      <c r="M23" s="1610"/>
      <c r="N23" s="1611"/>
      <c r="O23" s="1612">
        <f>G23*9</f>
        <v>50400</v>
      </c>
      <c r="P23" s="1610"/>
      <c r="Q23" s="1610"/>
      <c r="R23" s="1610"/>
      <c r="S23" s="1610"/>
      <c r="T23" s="1610"/>
      <c r="U23" s="1610"/>
      <c r="V23" s="1610"/>
      <c r="W23" s="1613"/>
      <c r="X23" s="1609">
        <v>6300</v>
      </c>
      <c r="Y23" s="1610"/>
      <c r="Z23" s="1610"/>
      <c r="AA23" s="1610"/>
      <c r="AB23" s="1610"/>
      <c r="AC23" s="1610"/>
      <c r="AD23" s="1610"/>
      <c r="AE23" s="1611"/>
      <c r="AF23" s="1612">
        <f>X23*9</f>
        <v>56700</v>
      </c>
      <c r="AG23" s="1610"/>
      <c r="AH23" s="1610"/>
      <c r="AI23" s="1610"/>
      <c r="AJ23" s="1610"/>
      <c r="AK23" s="1610"/>
      <c r="AL23" s="1610"/>
      <c r="AM23" s="1610"/>
      <c r="AN23" s="1613"/>
      <c r="AO23" s="1610">
        <v>6800</v>
      </c>
      <c r="AP23" s="1610"/>
      <c r="AQ23" s="1610"/>
      <c r="AR23" s="1610"/>
      <c r="AS23" s="1610"/>
      <c r="AT23" s="1610"/>
      <c r="AU23" s="1610"/>
      <c r="AV23" s="1611"/>
      <c r="AW23" s="1612">
        <f>AO23*9</f>
        <v>61200</v>
      </c>
      <c r="AX23" s="1610"/>
      <c r="AY23" s="1610"/>
      <c r="AZ23" s="1610"/>
      <c r="BA23" s="1610"/>
      <c r="BB23" s="1610"/>
      <c r="BC23" s="1610"/>
      <c r="BD23" s="1610"/>
      <c r="BE23" s="1610"/>
      <c r="BF23" s="1609">
        <v>7000</v>
      </c>
      <c r="BG23" s="1610"/>
      <c r="BH23" s="1610"/>
      <c r="BI23" s="1610"/>
      <c r="BJ23" s="1610"/>
      <c r="BK23" s="1610"/>
      <c r="BL23" s="1610"/>
      <c r="BM23" s="1611"/>
      <c r="BN23" s="1612">
        <f>BF23*9</f>
        <v>63000</v>
      </c>
      <c r="BO23" s="1610"/>
      <c r="BP23" s="1610"/>
      <c r="BQ23" s="1610"/>
      <c r="BR23" s="1610"/>
      <c r="BS23" s="1610"/>
      <c r="BT23" s="1610"/>
      <c r="BU23" s="1610"/>
      <c r="BV23" s="1613"/>
      <c r="BW23" s="1609">
        <v>7000</v>
      </c>
      <c r="BX23" s="1610"/>
      <c r="BY23" s="1610"/>
      <c r="BZ23" s="1610"/>
      <c r="CA23" s="1610"/>
      <c r="CB23" s="1610"/>
      <c r="CC23" s="1610"/>
      <c r="CD23" s="1611"/>
      <c r="CE23" s="1612">
        <v>63900</v>
      </c>
      <c r="CF23" s="1610"/>
      <c r="CG23" s="1610"/>
      <c r="CH23" s="1610"/>
      <c r="CI23" s="1610"/>
      <c r="CJ23" s="1610"/>
      <c r="CK23" s="1610"/>
      <c r="CL23" s="1610"/>
      <c r="CM23" s="1613"/>
      <c r="CN23" s="726"/>
      <c r="CO23" s="726"/>
      <c r="CP23" s="726"/>
      <c r="CQ23" s="726"/>
      <c r="CR23" s="726"/>
      <c r="CS23" s="726"/>
      <c r="CT23" s="726"/>
      <c r="CU23" s="726"/>
      <c r="CV23" s="726"/>
      <c r="CW23" s="726"/>
      <c r="CX23" s="726"/>
      <c r="CY23" s="726"/>
      <c r="CZ23" s="726"/>
      <c r="DA23" s="726"/>
      <c r="DB23" s="726"/>
      <c r="DC23" s="726"/>
      <c r="DD23" s="726"/>
      <c r="DE23" s="726"/>
      <c r="DF23" s="726"/>
      <c r="DG23" s="726"/>
      <c r="DH23" s="726"/>
      <c r="DI23" s="726"/>
      <c r="DJ23" s="726"/>
      <c r="DK23" s="726"/>
      <c r="DL23" s="726"/>
      <c r="DM23" s="726"/>
      <c r="DN23" s="726"/>
      <c r="DO23" s="726"/>
      <c r="DP23" s="726"/>
      <c r="DQ23" s="726"/>
      <c r="DR23" s="726"/>
      <c r="DS23" s="726"/>
      <c r="DT23" s="726"/>
      <c r="DU23" s="726"/>
      <c r="DV23" s="726"/>
      <c r="DW23" s="726"/>
      <c r="DX23" s="726"/>
      <c r="DY23" s="726"/>
      <c r="DZ23" s="726"/>
      <c r="EA23" s="726"/>
      <c r="EB23" s="726"/>
      <c r="EC23" s="726"/>
      <c r="ED23" s="726"/>
      <c r="EE23" s="726"/>
      <c r="EF23" s="726"/>
      <c r="EG23" s="726"/>
      <c r="EH23" s="726"/>
      <c r="EI23" s="726"/>
      <c r="EJ23" s="726"/>
      <c r="EK23" s="726"/>
      <c r="EL23" s="726"/>
      <c r="EM23" s="726"/>
      <c r="EN23" s="726"/>
      <c r="EO23" s="726"/>
      <c r="EP23" s="726"/>
      <c r="EQ23" s="726"/>
      <c r="ER23" s="726"/>
      <c r="ES23" s="726"/>
      <c r="ET23" s="726"/>
      <c r="EU23" s="726"/>
      <c r="EV23" s="726"/>
      <c r="EW23" s="726"/>
    </row>
    <row r="24" spans="1:154" ht="12.75" customHeight="1" x14ac:dyDescent="0.15">
      <c r="A24" s="1745"/>
      <c r="B24" s="1762"/>
      <c r="C24" s="1758"/>
      <c r="D24" s="1787" t="s">
        <v>55</v>
      </c>
      <c r="E24" s="1771"/>
      <c r="F24" s="855"/>
      <c r="G24" s="1559">
        <v>5800</v>
      </c>
      <c r="H24" s="1563"/>
      <c r="I24" s="1563"/>
      <c r="J24" s="1563"/>
      <c r="K24" s="1563"/>
      <c r="L24" s="1563"/>
      <c r="M24" s="1563"/>
      <c r="N24" s="1566"/>
      <c r="O24" s="1562">
        <f>G24*3</f>
        <v>17400</v>
      </c>
      <c r="P24" s="1563"/>
      <c r="Q24" s="1563"/>
      <c r="R24" s="1563"/>
      <c r="S24" s="1563"/>
      <c r="T24" s="1563"/>
      <c r="U24" s="1563"/>
      <c r="V24" s="1563"/>
      <c r="W24" s="1567"/>
      <c r="X24" s="1559">
        <v>6400</v>
      </c>
      <c r="Y24" s="1563"/>
      <c r="Z24" s="1563"/>
      <c r="AA24" s="1563"/>
      <c r="AB24" s="1563"/>
      <c r="AC24" s="1563"/>
      <c r="AD24" s="1563"/>
      <c r="AE24" s="1566"/>
      <c r="AF24" s="1562">
        <f>X24*3</f>
        <v>19200</v>
      </c>
      <c r="AG24" s="1563"/>
      <c r="AH24" s="1563"/>
      <c r="AI24" s="1563"/>
      <c r="AJ24" s="1563"/>
      <c r="AK24" s="1563"/>
      <c r="AL24" s="1563"/>
      <c r="AM24" s="1563"/>
      <c r="AN24" s="1567"/>
      <c r="AO24" s="1563">
        <v>6900</v>
      </c>
      <c r="AP24" s="1563"/>
      <c r="AQ24" s="1563"/>
      <c r="AR24" s="1563"/>
      <c r="AS24" s="1563"/>
      <c r="AT24" s="1563"/>
      <c r="AU24" s="1563"/>
      <c r="AV24" s="1566"/>
      <c r="AW24" s="1562">
        <f>AO24*3</f>
        <v>20700</v>
      </c>
      <c r="AX24" s="1563"/>
      <c r="AY24" s="1563"/>
      <c r="AZ24" s="1563"/>
      <c r="BA24" s="1563"/>
      <c r="BB24" s="1563"/>
      <c r="BC24" s="1563"/>
      <c r="BD24" s="1563"/>
      <c r="BE24" s="1563"/>
      <c r="BF24" s="1559">
        <v>7000</v>
      </c>
      <c r="BG24" s="1563"/>
      <c r="BH24" s="1563"/>
      <c r="BI24" s="1563"/>
      <c r="BJ24" s="1563"/>
      <c r="BK24" s="1563"/>
      <c r="BL24" s="1563"/>
      <c r="BM24" s="1566"/>
      <c r="BN24" s="1562">
        <f>BF24*3</f>
        <v>21000</v>
      </c>
      <c r="BO24" s="1563"/>
      <c r="BP24" s="1563"/>
      <c r="BQ24" s="1563"/>
      <c r="BR24" s="1563"/>
      <c r="BS24" s="1563"/>
      <c r="BT24" s="1563"/>
      <c r="BU24" s="1563"/>
      <c r="BV24" s="1567"/>
      <c r="BW24" s="1559">
        <v>7000</v>
      </c>
      <c r="BX24" s="1563"/>
      <c r="BY24" s="1563"/>
      <c r="BZ24" s="1563"/>
      <c r="CA24" s="1563"/>
      <c r="CB24" s="1563"/>
      <c r="CC24" s="1563"/>
      <c r="CD24" s="1566"/>
      <c r="CE24" s="1562">
        <v>21300</v>
      </c>
      <c r="CF24" s="1563"/>
      <c r="CG24" s="1563"/>
      <c r="CH24" s="1563"/>
      <c r="CI24" s="1563"/>
      <c r="CJ24" s="1563"/>
      <c r="CK24" s="1563"/>
      <c r="CL24" s="1563"/>
      <c r="CM24" s="1567"/>
      <c r="CN24" s="726"/>
      <c r="CO24" s="726"/>
      <c r="CP24" s="726"/>
      <c r="CQ24" s="726"/>
      <c r="CR24" s="726"/>
      <c r="CS24" s="726"/>
      <c r="CT24" s="726"/>
      <c r="CU24" s="726"/>
      <c r="CV24" s="726"/>
      <c r="CW24" s="726"/>
      <c r="CX24" s="726"/>
      <c r="CY24" s="726"/>
      <c r="CZ24" s="726"/>
      <c r="DA24" s="726"/>
      <c r="DB24" s="726"/>
      <c r="DC24" s="726"/>
      <c r="DD24" s="726"/>
      <c r="DE24" s="726"/>
      <c r="DF24" s="726"/>
      <c r="DG24" s="726"/>
      <c r="DH24" s="726"/>
      <c r="DI24" s="726"/>
      <c r="DJ24" s="726"/>
      <c r="DK24" s="726"/>
      <c r="DL24" s="726"/>
      <c r="DM24" s="726"/>
      <c r="DN24" s="726"/>
      <c r="DO24" s="726"/>
      <c r="DP24" s="726"/>
      <c r="DQ24" s="726"/>
      <c r="DR24" s="726"/>
      <c r="DS24" s="726"/>
      <c r="DT24" s="726"/>
      <c r="DU24" s="726"/>
      <c r="DV24" s="726"/>
      <c r="DW24" s="726"/>
      <c r="DX24" s="726"/>
      <c r="DY24" s="726"/>
      <c r="DZ24" s="726"/>
      <c r="EA24" s="726"/>
      <c r="EB24" s="726"/>
      <c r="EC24" s="726"/>
      <c r="ED24" s="726"/>
      <c r="EE24" s="726"/>
      <c r="EF24" s="726"/>
      <c r="EG24" s="726"/>
      <c r="EH24" s="726"/>
      <c r="EI24" s="726"/>
      <c r="EJ24" s="726"/>
      <c r="EK24" s="726"/>
      <c r="EL24" s="726"/>
      <c r="EM24" s="726"/>
      <c r="EN24" s="726"/>
      <c r="EO24" s="726"/>
      <c r="EP24" s="726"/>
      <c r="EQ24" s="726"/>
      <c r="ER24" s="726"/>
      <c r="ES24" s="726"/>
      <c r="ET24" s="726"/>
      <c r="EU24" s="726"/>
      <c r="EV24" s="726"/>
      <c r="EW24" s="726"/>
    </row>
    <row r="25" spans="1:154" ht="19.5" customHeight="1" x14ac:dyDescent="0.15">
      <c r="A25" s="1745"/>
      <c r="B25" s="493"/>
      <c r="C25" s="494" t="s">
        <v>952</v>
      </c>
      <c r="D25" s="1794" t="s">
        <v>58</v>
      </c>
      <c r="E25" s="1795"/>
      <c r="F25" s="852"/>
      <c r="G25" s="1617">
        <v>0</v>
      </c>
      <c r="H25" s="1782"/>
      <c r="I25" s="1782"/>
      <c r="J25" s="1782"/>
      <c r="K25" s="1782"/>
      <c r="L25" s="1782"/>
      <c r="M25" s="1782"/>
      <c r="N25" s="1783"/>
      <c r="O25" s="1589">
        <v>0</v>
      </c>
      <c r="P25" s="1590"/>
      <c r="Q25" s="1782"/>
      <c r="R25" s="1782"/>
      <c r="S25" s="1782"/>
      <c r="T25" s="1782"/>
      <c r="U25" s="1782"/>
      <c r="V25" s="1782"/>
      <c r="W25" s="1796"/>
      <c r="X25" s="1625">
        <v>0</v>
      </c>
      <c r="Y25" s="1789"/>
      <c r="Z25" s="1789"/>
      <c r="AA25" s="1789"/>
      <c r="AB25" s="1789"/>
      <c r="AC25" s="1789"/>
      <c r="AD25" s="1789"/>
      <c r="AE25" s="1790"/>
      <c r="AF25" s="1622">
        <v>0</v>
      </c>
      <c r="AG25" s="1619"/>
      <c r="AH25" s="1789"/>
      <c r="AI25" s="1789"/>
      <c r="AJ25" s="1789"/>
      <c r="AK25" s="1789"/>
      <c r="AL25" s="1789"/>
      <c r="AM25" s="1789"/>
      <c r="AN25" s="1791"/>
      <c r="AO25" s="1619">
        <v>0</v>
      </c>
      <c r="AP25" s="1789"/>
      <c r="AQ25" s="1789"/>
      <c r="AR25" s="1789"/>
      <c r="AS25" s="1789"/>
      <c r="AT25" s="1789"/>
      <c r="AU25" s="1789"/>
      <c r="AV25" s="1790"/>
      <c r="AW25" s="1622">
        <v>0</v>
      </c>
      <c r="AX25" s="1619"/>
      <c r="AY25" s="1789"/>
      <c r="AZ25" s="1789"/>
      <c r="BA25" s="1789"/>
      <c r="BB25" s="1789"/>
      <c r="BC25" s="1789"/>
      <c r="BD25" s="1789"/>
      <c r="BE25" s="1789"/>
      <c r="BF25" s="1625">
        <v>0</v>
      </c>
      <c r="BG25" s="1789"/>
      <c r="BH25" s="1789"/>
      <c r="BI25" s="1789"/>
      <c r="BJ25" s="1789"/>
      <c r="BK25" s="1789"/>
      <c r="BL25" s="1789"/>
      <c r="BM25" s="1790"/>
      <c r="BN25" s="1622">
        <v>0</v>
      </c>
      <c r="BO25" s="1619"/>
      <c r="BP25" s="1789"/>
      <c r="BQ25" s="1789"/>
      <c r="BR25" s="1789"/>
      <c r="BS25" s="1789"/>
      <c r="BT25" s="1789"/>
      <c r="BU25" s="1789"/>
      <c r="BV25" s="1791"/>
      <c r="BW25" s="1625">
        <v>0</v>
      </c>
      <c r="BX25" s="1789"/>
      <c r="BY25" s="1789"/>
      <c r="BZ25" s="1789"/>
      <c r="CA25" s="1789"/>
      <c r="CB25" s="1789"/>
      <c r="CC25" s="1789"/>
      <c r="CD25" s="1790"/>
      <c r="CE25" s="1622">
        <v>0</v>
      </c>
      <c r="CF25" s="1619"/>
      <c r="CG25" s="1789"/>
      <c r="CH25" s="1789"/>
      <c r="CI25" s="1789"/>
      <c r="CJ25" s="1789"/>
      <c r="CK25" s="1789"/>
      <c r="CL25" s="1789"/>
      <c r="CM25" s="1791"/>
      <c r="CN25" s="726"/>
      <c r="CO25" s="726"/>
      <c r="CP25" s="726"/>
      <c r="CQ25" s="726"/>
      <c r="CR25" s="726"/>
      <c r="CS25" s="726"/>
      <c r="CT25" s="726"/>
      <c r="CU25" s="726"/>
      <c r="CV25" s="726"/>
      <c r="CW25" s="726"/>
      <c r="CX25" s="726"/>
      <c r="CY25" s="726"/>
      <c r="CZ25" s="726"/>
      <c r="DA25" s="726"/>
      <c r="DB25" s="726"/>
      <c r="DC25" s="726"/>
      <c r="DD25" s="726"/>
      <c r="DE25" s="726"/>
      <c r="DF25" s="726"/>
      <c r="DG25" s="726"/>
      <c r="DH25" s="726"/>
      <c r="DI25" s="726"/>
      <c r="DJ25" s="726"/>
      <c r="DK25" s="726"/>
      <c r="DL25" s="726"/>
      <c r="DM25" s="726"/>
      <c r="DN25" s="726"/>
      <c r="DO25" s="726"/>
      <c r="DP25" s="726"/>
      <c r="DQ25" s="726"/>
      <c r="DR25" s="726"/>
      <c r="DS25" s="726"/>
      <c r="DT25" s="726"/>
      <c r="DU25" s="726"/>
      <c r="DV25" s="726"/>
      <c r="DW25" s="726"/>
      <c r="DX25" s="726"/>
      <c r="DY25" s="726"/>
      <c r="DZ25" s="726"/>
      <c r="EA25" s="726"/>
      <c r="EB25" s="726"/>
      <c r="EC25" s="726"/>
      <c r="ED25" s="726"/>
      <c r="EE25" s="726"/>
      <c r="EF25" s="726"/>
      <c r="EG25" s="726"/>
      <c r="EH25" s="726"/>
      <c r="EI25" s="726"/>
      <c r="EJ25" s="726"/>
      <c r="EK25" s="726"/>
      <c r="EL25" s="726"/>
      <c r="EM25" s="726"/>
      <c r="EN25" s="726"/>
      <c r="EO25" s="726"/>
      <c r="EP25" s="726"/>
      <c r="EQ25" s="726"/>
      <c r="ER25" s="726"/>
      <c r="ES25" s="726"/>
      <c r="ET25" s="726"/>
      <c r="EU25" s="726"/>
      <c r="EV25" s="726"/>
      <c r="EW25" s="726"/>
    </row>
    <row r="26" spans="1:154" ht="19.5" customHeight="1" x14ac:dyDescent="0.15">
      <c r="A26" s="1745"/>
      <c r="B26" s="849"/>
      <c r="C26" s="1769" t="s">
        <v>888</v>
      </c>
      <c r="D26" s="1759" t="s">
        <v>755</v>
      </c>
      <c r="E26" s="1760"/>
      <c r="F26" s="847"/>
      <c r="G26" s="1533">
        <f>SUM(G12,G14,G16,G19,G21,G23,G25)</f>
        <v>427953</v>
      </c>
      <c r="H26" s="1749"/>
      <c r="I26" s="1749"/>
      <c r="J26" s="1749"/>
      <c r="K26" s="1749"/>
      <c r="L26" s="1749"/>
      <c r="M26" s="1749"/>
      <c r="N26" s="1750"/>
      <c r="O26" s="1534"/>
      <c r="P26" s="1535"/>
      <c r="Q26" s="1749"/>
      <c r="R26" s="1749"/>
      <c r="S26" s="1749"/>
      <c r="T26" s="1749"/>
      <c r="U26" s="1749"/>
      <c r="V26" s="1749"/>
      <c r="W26" s="1793"/>
      <c r="X26" s="1542">
        <f>SUM(X12,X14,X16,X19,X21,X23,X25)</f>
        <v>456076</v>
      </c>
      <c r="Y26" s="1762"/>
      <c r="Z26" s="1762"/>
      <c r="AA26" s="1762"/>
      <c r="AB26" s="1762"/>
      <c r="AC26" s="1762"/>
      <c r="AD26" s="1762"/>
      <c r="AE26" s="1763"/>
      <c r="AF26" s="1534"/>
      <c r="AG26" s="1535"/>
      <c r="AH26" s="1535"/>
      <c r="AI26" s="1535"/>
      <c r="AJ26" s="1535"/>
      <c r="AK26" s="1535"/>
      <c r="AL26" s="1535"/>
      <c r="AM26" s="1535"/>
      <c r="AN26" s="1556"/>
      <c r="AO26" s="1542">
        <f>SUM(AO12,AO14,AO16,AO19,AO21,AO23,AO25)</f>
        <v>462772</v>
      </c>
      <c r="AP26" s="1762"/>
      <c r="AQ26" s="1762"/>
      <c r="AR26" s="1762"/>
      <c r="AS26" s="1762"/>
      <c r="AT26" s="1762"/>
      <c r="AU26" s="1762"/>
      <c r="AV26" s="1763"/>
      <c r="AW26" s="1534"/>
      <c r="AX26" s="1535"/>
      <c r="AY26" s="1535"/>
      <c r="AZ26" s="1535"/>
      <c r="BA26" s="1535"/>
      <c r="BB26" s="1535"/>
      <c r="BC26" s="1535"/>
      <c r="BD26" s="1535"/>
      <c r="BE26" s="1535"/>
      <c r="BF26" s="1542">
        <f>SUM(BF12,BF14,BF16,BF19,BF21,BF23,BF25)</f>
        <v>467471</v>
      </c>
      <c r="BG26" s="1762"/>
      <c r="BH26" s="1762"/>
      <c r="BI26" s="1762"/>
      <c r="BJ26" s="1762"/>
      <c r="BK26" s="1762"/>
      <c r="BL26" s="1762"/>
      <c r="BM26" s="1763"/>
      <c r="BN26" s="1534"/>
      <c r="BO26" s="1535"/>
      <c r="BP26" s="1535"/>
      <c r="BQ26" s="1535"/>
      <c r="BR26" s="1535"/>
      <c r="BS26" s="1535"/>
      <c r="BT26" s="1535"/>
      <c r="BU26" s="1535"/>
      <c r="BV26" s="1556"/>
      <c r="BW26" s="1542">
        <f>SUM(BW12,BW14,BW16,BW19,BW21,BW23,BW25)</f>
        <v>457171</v>
      </c>
      <c r="BX26" s="1762"/>
      <c r="BY26" s="1762"/>
      <c r="BZ26" s="1762"/>
      <c r="CA26" s="1762"/>
      <c r="CB26" s="1762"/>
      <c r="CC26" s="1762"/>
      <c r="CD26" s="1763"/>
      <c r="CE26" s="1534"/>
      <c r="CF26" s="1535"/>
      <c r="CG26" s="1535"/>
      <c r="CH26" s="1535"/>
      <c r="CI26" s="1535"/>
      <c r="CJ26" s="1535"/>
      <c r="CK26" s="1535"/>
      <c r="CL26" s="1535"/>
      <c r="CM26" s="1556"/>
      <c r="CN26" s="726"/>
      <c r="CO26" s="726"/>
      <c r="CP26" s="726"/>
      <c r="CQ26" s="726"/>
      <c r="CR26" s="726"/>
      <c r="CS26" s="726"/>
      <c r="CT26" s="726"/>
      <c r="CU26" s="726"/>
      <c r="CV26" s="726"/>
      <c r="CW26" s="726"/>
      <c r="CX26" s="726"/>
      <c r="CY26" s="726"/>
      <c r="CZ26" s="726"/>
      <c r="DA26" s="726"/>
      <c r="DB26" s="726"/>
      <c r="DC26" s="726"/>
      <c r="DD26" s="726"/>
      <c r="DE26" s="726"/>
      <c r="DF26" s="726"/>
      <c r="DG26" s="726"/>
      <c r="DH26" s="726"/>
      <c r="DI26" s="726"/>
      <c r="DJ26" s="726"/>
      <c r="DK26" s="726"/>
      <c r="DL26" s="726"/>
      <c r="DM26" s="726"/>
      <c r="DN26" s="726"/>
      <c r="DO26" s="726"/>
      <c r="DP26" s="726"/>
      <c r="DQ26" s="726"/>
      <c r="DR26" s="726"/>
      <c r="DS26" s="726"/>
      <c r="DT26" s="726"/>
      <c r="DU26" s="726"/>
      <c r="DV26" s="726"/>
      <c r="DW26" s="726"/>
      <c r="DX26" s="726"/>
      <c r="DY26" s="726"/>
      <c r="DZ26" s="726"/>
      <c r="EA26" s="726"/>
      <c r="EB26" s="726"/>
      <c r="EC26" s="726"/>
      <c r="ED26" s="726"/>
      <c r="EE26" s="726"/>
      <c r="EF26" s="726"/>
      <c r="EG26" s="726"/>
      <c r="EH26" s="726"/>
      <c r="EI26" s="726"/>
      <c r="EJ26" s="726"/>
      <c r="EK26" s="726"/>
      <c r="EL26" s="726"/>
      <c r="EM26" s="726"/>
      <c r="EN26" s="726"/>
      <c r="EO26" s="726"/>
      <c r="EP26" s="726"/>
      <c r="EQ26" s="726"/>
      <c r="ER26" s="726"/>
      <c r="ES26" s="726"/>
      <c r="ET26" s="726"/>
      <c r="EU26" s="726"/>
      <c r="EV26" s="726"/>
      <c r="EW26" s="848"/>
      <c r="EX26" s="848"/>
    </row>
    <row r="27" spans="1:154" ht="19.5" customHeight="1" x14ac:dyDescent="0.15">
      <c r="A27" s="1745"/>
      <c r="B27" s="846"/>
      <c r="C27" s="1758"/>
      <c r="D27" s="1792"/>
      <c r="E27" s="1792"/>
      <c r="F27" s="855"/>
      <c r="G27" s="1634">
        <f>SUM(G13,G15,G18,G19,G21,G24,G25)</f>
        <v>434473</v>
      </c>
      <c r="H27" s="1773"/>
      <c r="I27" s="1773"/>
      <c r="J27" s="1773"/>
      <c r="K27" s="1773"/>
      <c r="L27" s="1773"/>
      <c r="M27" s="1773"/>
      <c r="N27" s="1774"/>
      <c r="O27" s="1626"/>
      <c r="P27" s="1627"/>
      <c r="Q27" s="1773"/>
      <c r="R27" s="1773"/>
      <c r="S27" s="1773"/>
      <c r="T27" s="1773"/>
      <c r="U27" s="1773"/>
      <c r="V27" s="1773"/>
      <c r="W27" s="1797"/>
      <c r="X27" s="1634">
        <f>SUM(X13,X15,X18,X19,X21,X24,X25)</f>
        <v>460568</v>
      </c>
      <c r="Y27" s="1773"/>
      <c r="Z27" s="1773"/>
      <c r="AA27" s="1773"/>
      <c r="AB27" s="1773"/>
      <c r="AC27" s="1773"/>
      <c r="AD27" s="1773"/>
      <c r="AE27" s="1774"/>
      <c r="AF27" s="1626"/>
      <c r="AG27" s="1627"/>
      <c r="AH27" s="1627"/>
      <c r="AI27" s="1627"/>
      <c r="AJ27" s="1627"/>
      <c r="AK27" s="1627"/>
      <c r="AL27" s="1627"/>
      <c r="AM27" s="1627"/>
      <c r="AN27" s="1628"/>
      <c r="AO27" s="1627">
        <f>SUM(AO13,AO15,AO18,AO19,AO21,AO24,AO25)</f>
        <v>464158</v>
      </c>
      <c r="AP27" s="1773"/>
      <c r="AQ27" s="1773"/>
      <c r="AR27" s="1773"/>
      <c r="AS27" s="1773"/>
      <c r="AT27" s="1773"/>
      <c r="AU27" s="1773"/>
      <c r="AV27" s="1774"/>
      <c r="AW27" s="1626"/>
      <c r="AX27" s="1627"/>
      <c r="AY27" s="1627"/>
      <c r="AZ27" s="1627"/>
      <c r="BA27" s="1627"/>
      <c r="BB27" s="1627"/>
      <c r="BC27" s="1627"/>
      <c r="BD27" s="1627"/>
      <c r="BE27" s="1627"/>
      <c r="BF27" s="1634">
        <f>SUM(BF13,BF15,BF18,BF19,BF21,BF24,BF25)</f>
        <v>467471</v>
      </c>
      <c r="BG27" s="1773"/>
      <c r="BH27" s="1773"/>
      <c r="BI27" s="1773"/>
      <c r="BJ27" s="1773"/>
      <c r="BK27" s="1773"/>
      <c r="BL27" s="1773"/>
      <c r="BM27" s="1774"/>
      <c r="BN27" s="1626"/>
      <c r="BO27" s="1627"/>
      <c r="BP27" s="1627"/>
      <c r="BQ27" s="1627"/>
      <c r="BR27" s="1627"/>
      <c r="BS27" s="1627"/>
      <c r="BT27" s="1627"/>
      <c r="BU27" s="1627"/>
      <c r="BV27" s="1628"/>
      <c r="BW27" s="1634">
        <f>SUM(BW13,BW15,BW18,BW19,BW21,BW24,BW25)</f>
        <v>457171</v>
      </c>
      <c r="BX27" s="1773"/>
      <c r="BY27" s="1773"/>
      <c r="BZ27" s="1773"/>
      <c r="CA27" s="1773"/>
      <c r="CB27" s="1773"/>
      <c r="CC27" s="1773"/>
      <c r="CD27" s="1774"/>
      <c r="CE27" s="1626"/>
      <c r="CF27" s="1627"/>
      <c r="CG27" s="1627"/>
      <c r="CH27" s="1627"/>
      <c r="CI27" s="1627"/>
      <c r="CJ27" s="1627"/>
      <c r="CK27" s="1627"/>
      <c r="CL27" s="1627"/>
      <c r="CM27" s="1628"/>
      <c r="CN27" s="726"/>
      <c r="CO27" s="726"/>
      <c r="CP27" s="726"/>
      <c r="CQ27" s="726"/>
      <c r="CR27" s="726"/>
      <c r="CS27" s="726"/>
      <c r="CT27" s="726"/>
      <c r="CU27" s="726"/>
      <c r="CV27" s="726"/>
      <c r="CW27" s="726"/>
      <c r="CX27" s="726"/>
      <c r="CY27" s="726"/>
      <c r="CZ27" s="726"/>
      <c r="DA27" s="726"/>
      <c r="DB27" s="726"/>
      <c r="DC27" s="726"/>
      <c r="DD27" s="726"/>
      <c r="DE27" s="726"/>
      <c r="DF27" s="726"/>
      <c r="DG27" s="726"/>
      <c r="DH27" s="726"/>
      <c r="DI27" s="726"/>
      <c r="DJ27" s="726"/>
      <c r="DK27" s="726"/>
      <c r="DL27" s="726"/>
      <c r="DM27" s="726"/>
      <c r="DN27" s="726"/>
      <c r="DO27" s="726"/>
      <c r="DP27" s="726"/>
      <c r="DQ27" s="726"/>
      <c r="DR27" s="726"/>
      <c r="DS27" s="726"/>
      <c r="DT27" s="726"/>
      <c r="DU27" s="726"/>
      <c r="DV27" s="726"/>
      <c r="DW27" s="726"/>
      <c r="DX27" s="726"/>
      <c r="DY27" s="726"/>
      <c r="DZ27" s="726"/>
      <c r="EA27" s="726"/>
      <c r="EB27" s="726"/>
      <c r="EC27" s="726"/>
      <c r="ED27" s="726"/>
      <c r="EE27" s="726"/>
      <c r="EF27" s="726"/>
      <c r="EG27" s="726"/>
      <c r="EH27" s="726"/>
      <c r="EI27" s="726"/>
      <c r="EJ27" s="726"/>
      <c r="EK27" s="726"/>
      <c r="EL27" s="726"/>
      <c r="EM27" s="726"/>
      <c r="EN27" s="726"/>
      <c r="EO27" s="726"/>
      <c r="EP27" s="726"/>
      <c r="EQ27" s="726"/>
      <c r="ER27" s="726"/>
      <c r="ES27" s="726"/>
      <c r="ET27" s="726"/>
      <c r="EU27" s="726"/>
      <c r="EV27" s="726"/>
      <c r="EW27" s="848"/>
      <c r="EX27" s="848"/>
    </row>
    <row r="28" spans="1:154" ht="19.5" customHeight="1" x14ac:dyDescent="0.15">
      <c r="A28" s="1746"/>
      <c r="B28" s="570"/>
      <c r="C28" s="494" t="s">
        <v>889</v>
      </c>
      <c r="D28" s="1794" t="s">
        <v>756</v>
      </c>
      <c r="E28" s="1795"/>
      <c r="F28" s="852"/>
      <c r="G28" s="1625"/>
      <c r="H28" s="1619"/>
      <c r="I28" s="1619"/>
      <c r="J28" s="1619"/>
      <c r="K28" s="1619"/>
      <c r="L28" s="1619"/>
      <c r="M28" s="1619"/>
      <c r="N28" s="1630"/>
      <c r="O28" s="1622">
        <f>SUM(O12:W25)</f>
        <v>5154996</v>
      </c>
      <c r="P28" s="1619"/>
      <c r="Q28" s="1789"/>
      <c r="R28" s="1789"/>
      <c r="S28" s="1789"/>
      <c r="T28" s="1789"/>
      <c r="U28" s="1789"/>
      <c r="V28" s="1789"/>
      <c r="W28" s="1791"/>
      <c r="X28" s="1625"/>
      <c r="Y28" s="1619"/>
      <c r="Z28" s="1619"/>
      <c r="AA28" s="1619"/>
      <c r="AB28" s="1619"/>
      <c r="AC28" s="1619"/>
      <c r="AD28" s="1619"/>
      <c r="AE28" s="1630"/>
      <c r="AF28" s="1622">
        <f>SUM(AF12:AN25)</f>
        <v>5486388</v>
      </c>
      <c r="AG28" s="1619"/>
      <c r="AH28" s="1789"/>
      <c r="AI28" s="1789"/>
      <c r="AJ28" s="1789"/>
      <c r="AK28" s="1789"/>
      <c r="AL28" s="1789"/>
      <c r="AM28" s="1789"/>
      <c r="AN28" s="1791"/>
      <c r="AO28" s="1619"/>
      <c r="AP28" s="1619"/>
      <c r="AQ28" s="1619"/>
      <c r="AR28" s="1619"/>
      <c r="AS28" s="1619"/>
      <c r="AT28" s="1619"/>
      <c r="AU28" s="1619"/>
      <c r="AV28" s="1630"/>
      <c r="AW28" s="1622">
        <f>SUM(AW12:BE25)</f>
        <v>5557422</v>
      </c>
      <c r="AX28" s="1619"/>
      <c r="AY28" s="1789"/>
      <c r="AZ28" s="1789"/>
      <c r="BA28" s="1789"/>
      <c r="BB28" s="1789"/>
      <c r="BC28" s="1789"/>
      <c r="BD28" s="1789"/>
      <c r="BE28" s="1789"/>
      <c r="BF28" s="1625"/>
      <c r="BG28" s="1619"/>
      <c r="BH28" s="1619"/>
      <c r="BI28" s="1619"/>
      <c r="BJ28" s="1619"/>
      <c r="BK28" s="1619"/>
      <c r="BL28" s="1619"/>
      <c r="BM28" s="1630"/>
      <c r="BN28" s="1622">
        <f>SUM(BN12:BV25)</f>
        <v>5609652</v>
      </c>
      <c r="BO28" s="1619"/>
      <c r="BP28" s="1789"/>
      <c r="BQ28" s="1789"/>
      <c r="BR28" s="1789"/>
      <c r="BS28" s="1789"/>
      <c r="BT28" s="1789"/>
      <c r="BU28" s="1789"/>
      <c r="BV28" s="1791"/>
      <c r="BW28" s="1625"/>
      <c r="BX28" s="1619"/>
      <c r="BY28" s="1619"/>
      <c r="BZ28" s="1619"/>
      <c r="CA28" s="1619"/>
      <c r="CB28" s="1619"/>
      <c r="CC28" s="1619"/>
      <c r="CD28" s="1630"/>
      <c r="CE28" s="1622">
        <f>SUM(CE12:CM25)</f>
        <v>5487252</v>
      </c>
      <c r="CF28" s="1619"/>
      <c r="CG28" s="1789"/>
      <c r="CH28" s="1789"/>
      <c r="CI28" s="1789"/>
      <c r="CJ28" s="1789"/>
      <c r="CK28" s="1789"/>
      <c r="CL28" s="1789"/>
      <c r="CM28" s="1791"/>
      <c r="CN28" s="726"/>
      <c r="CO28" s="726"/>
      <c r="CP28" s="726"/>
      <c r="CQ28" s="726"/>
      <c r="CR28" s="726"/>
      <c r="CS28" s="726"/>
      <c r="CT28" s="726"/>
      <c r="CU28" s="726"/>
      <c r="CV28" s="726"/>
      <c r="CW28" s="726"/>
      <c r="CX28" s="726"/>
      <c r="CY28" s="726"/>
      <c r="CZ28" s="726"/>
      <c r="DA28" s="726"/>
      <c r="DB28" s="726"/>
      <c r="DC28" s="726"/>
      <c r="DD28" s="726"/>
      <c r="DE28" s="726"/>
      <c r="DF28" s="726"/>
      <c r="DG28" s="726"/>
      <c r="DH28" s="726"/>
      <c r="DI28" s="726"/>
      <c r="DJ28" s="726"/>
      <c r="DK28" s="726"/>
      <c r="DL28" s="726"/>
      <c r="DM28" s="726"/>
      <c r="DN28" s="726"/>
      <c r="DO28" s="726"/>
      <c r="DP28" s="726"/>
      <c r="DQ28" s="726"/>
      <c r="DR28" s="726"/>
      <c r="DS28" s="726"/>
      <c r="DT28" s="726"/>
      <c r="DU28" s="726"/>
      <c r="DV28" s="726"/>
      <c r="DW28" s="726"/>
      <c r="DX28" s="726"/>
      <c r="DY28" s="726"/>
      <c r="DZ28" s="726"/>
      <c r="EA28" s="726"/>
      <c r="EB28" s="726"/>
      <c r="EC28" s="726"/>
      <c r="ED28" s="726"/>
      <c r="EE28" s="726"/>
      <c r="EF28" s="726"/>
      <c r="EG28" s="726"/>
      <c r="EH28" s="726"/>
      <c r="EI28" s="726"/>
      <c r="EJ28" s="726"/>
      <c r="EK28" s="726"/>
      <c r="EL28" s="726"/>
      <c r="EM28" s="726"/>
      <c r="EN28" s="726"/>
      <c r="EO28" s="726"/>
      <c r="EP28" s="726"/>
      <c r="EQ28" s="726"/>
      <c r="ER28" s="726"/>
      <c r="ES28" s="726"/>
      <c r="ET28" s="726"/>
      <c r="EU28" s="726"/>
      <c r="EV28" s="726"/>
      <c r="EW28" s="848"/>
      <c r="EX28" s="848"/>
    </row>
    <row r="29" spans="1:154" ht="7.5" customHeight="1" x14ac:dyDescent="0.15">
      <c r="A29" s="1744" t="s">
        <v>757</v>
      </c>
      <c r="B29" s="849"/>
      <c r="C29" s="1644" t="s">
        <v>908</v>
      </c>
      <c r="D29" s="1759" t="s">
        <v>759</v>
      </c>
      <c r="E29" s="1760"/>
      <c r="F29" s="847"/>
      <c r="G29" s="383"/>
      <c r="H29" s="1801"/>
      <c r="I29" s="1751"/>
      <c r="J29" s="384"/>
      <c r="K29" s="384"/>
      <c r="L29" s="384"/>
      <c r="M29" s="385"/>
      <c r="N29" s="386"/>
      <c r="O29" s="1534">
        <f>INT((G12+G14+G16+G19)*1.3)</f>
        <v>549058</v>
      </c>
      <c r="P29" s="1535"/>
      <c r="Q29" s="1535"/>
      <c r="R29" s="1535"/>
      <c r="S29" s="1535"/>
      <c r="T29" s="1535"/>
      <c r="U29" s="1535"/>
      <c r="V29" s="1535"/>
      <c r="W29" s="1556"/>
      <c r="X29" s="391"/>
      <c r="Y29" s="388"/>
      <c r="Z29" s="388"/>
      <c r="AA29" s="388"/>
      <c r="AB29" s="388"/>
      <c r="AC29" s="388"/>
      <c r="AD29" s="389"/>
      <c r="AE29" s="390"/>
      <c r="AF29" s="1534">
        <f>INT((X12+X14+X16+X19)*1.3)</f>
        <v>584708</v>
      </c>
      <c r="AG29" s="1535"/>
      <c r="AH29" s="1535"/>
      <c r="AI29" s="1535"/>
      <c r="AJ29" s="1535"/>
      <c r="AK29" s="1535"/>
      <c r="AL29" s="1535"/>
      <c r="AM29" s="1535"/>
      <c r="AN29" s="1556"/>
      <c r="AO29" s="387"/>
      <c r="AP29" s="388"/>
      <c r="AQ29" s="388"/>
      <c r="AR29" s="388"/>
      <c r="AS29" s="388"/>
      <c r="AT29" s="388"/>
      <c r="AU29" s="389"/>
      <c r="AV29" s="390"/>
      <c r="AW29" s="1534">
        <f>INT((AO12+AO14+AO16+AO19)*1.3)</f>
        <v>592763</v>
      </c>
      <c r="AX29" s="1535"/>
      <c r="AY29" s="1535"/>
      <c r="AZ29" s="1535"/>
      <c r="BA29" s="1535"/>
      <c r="BB29" s="1535"/>
      <c r="BC29" s="1535"/>
      <c r="BD29" s="1535"/>
      <c r="BE29" s="1556"/>
      <c r="BF29" s="391"/>
      <c r="BG29" s="388"/>
      <c r="BH29" s="388"/>
      <c r="BI29" s="388"/>
      <c r="BJ29" s="388"/>
      <c r="BK29" s="388"/>
      <c r="BL29" s="389"/>
      <c r="BM29" s="390"/>
      <c r="BN29" s="1534">
        <f>INT((BF12+BF14+BF16+BF19)*1.3)</f>
        <v>598612</v>
      </c>
      <c r="BO29" s="1535"/>
      <c r="BP29" s="1535"/>
      <c r="BQ29" s="1535"/>
      <c r="BR29" s="1535"/>
      <c r="BS29" s="1535"/>
      <c r="BT29" s="1535"/>
      <c r="BU29" s="1535"/>
      <c r="BV29" s="1556"/>
      <c r="BW29" s="391"/>
      <c r="BX29" s="388"/>
      <c r="BY29" s="388"/>
      <c r="BZ29" s="388"/>
      <c r="CA29" s="388"/>
      <c r="CB29" s="388"/>
      <c r="CC29" s="389"/>
      <c r="CD29" s="390"/>
      <c r="CE29" s="1534">
        <f>INT((BW12+BW14+BW16+BW19)*1.3)</f>
        <v>585222</v>
      </c>
      <c r="CF29" s="1535"/>
      <c r="CG29" s="1535"/>
      <c r="CH29" s="1535"/>
      <c r="CI29" s="1535"/>
      <c r="CJ29" s="1535"/>
      <c r="CK29" s="1535"/>
      <c r="CL29" s="1535"/>
      <c r="CM29" s="1556"/>
      <c r="CN29" s="726"/>
      <c r="CO29" s="726"/>
      <c r="CP29" s="726"/>
      <c r="CQ29" s="726"/>
      <c r="CR29" s="726"/>
      <c r="CS29" s="726"/>
      <c r="CT29" s="726"/>
      <c r="CU29" s="726"/>
      <c r="CV29" s="726"/>
      <c r="CW29" s="726"/>
      <c r="CX29" s="726"/>
      <c r="CY29" s="726"/>
      <c r="CZ29" s="726"/>
      <c r="DA29" s="726"/>
      <c r="DB29" s="726"/>
      <c r="DC29" s="726"/>
      <c r="DD29" s="726"/>
      <c r="DE29" s="726"/>
      <c r="DF29" s="726"/>
      <c r="DG29" s="726"/>
      <c r="DH29" s="726"/>
      <c r="DI29" s="726"/>
      <c r="DJ29" s="726"/>
      <c r="DK29" s="726"/>
      <c r="DL29" s="726"/>
      <c r="DM29" s="726"/>
      <c r="DN29" s="726"/>
      <c r="DO29" s="726"/>
      <c r="DP29" s="726"/>
      <c r="DQ29" s="726"/>
      <c r="DR29" s="726"/>
      <c r="DS29" s="726"/>
      <c r="DT29" s="726"/>
      <c r="DU29" s="726"/>
      <c r="DV29" s="726"/>
      <c r="DW29" s="726"/>
      <c r="DX29" s="726"/>
      <c r="DY29" s="726"/>
      <c r="DZ29" s="726"/>
      <c r="EA29" s="726"/>
      <c r="EB29" s="726"/>
      <c r="EC29" s="726"/>
      <c r="ED29" s="726"/>
      <c r="EE29" s="726"/>
      <c r="EF29" s="726"/>
      <c r="EG29" s="726"/>
      <c r="EH29" s="726"/>
      <c r="EI29" s="726"/>
      <c r="EJ29" s="726"/>
      <c r="EK29" s="726"/>
      <c r="EL29" s="726"/>
      <c r="EM29" s="726"/>
      <c r="EN29" s="726"/>
      <c r="EO29" s="726"/>
      <c r="EP29" s="726"/>
      <c r="EQ29" s="726"/>
      <c r="ER29" s="726"/>
      <c r="ES29" s="726"/>
      <c r="ET29" s="726"/>
      <c r="EU29" s="726"/>
      <c r="EV29" s="726"/>
      <c r="EW29" s="726"/>
      <c r="EX29" s="848"/>
    </row>
    <row r="30" spans="1:154" ht="7.5" customHeight="1" x14ac:dyDescent="0.15">
      <c r="A30" s="1798"/>
      <c r="B30" s="846"/>
      <c r="C30" s="1669"/>
      <c r="D30" s="1800"/>
      <c r="E30" s="1800"/>
      <c r="F30" s="855"/>
      <c r="G30" s="391"/>
      <c r="H30" s="1802"/>
      <c r="I30" s="1802"/>
      <c r="J30" s="388"/>
      <c r="K30" s="388"/>
      <c r="L30" s="388"/>
      <c r="M30" s="389"/>
      <c r="N30" s="390"/>
      <c r="O30" s="1545"/>
      <c r="P30" s="1546"/>
      <c r="Q30" s="1546"/>
      <c r="R30" s="1546"/>
      <c r="S30" s="1546"/>
      <c r="T30" s="1546"/>
      <c r="U30" s="1546"/>
      <c r="V30" s="1546"/>
      <c r="W30" s="1586"/>
      <c r="X30" s="391"/>
      <c r="Y30" s="388"/>
      <c r="Z30" s="388"/>
      <c r="AA30" s="388"/>
      <c r="AB30" s="388"/>
      <c r="AC30" s="388"/>
      <c r="AD30" s="388"/>
      <c r="AE30" s="390"/>
      <c r="AF30" s="1545"/>
      <c r="AG30" s="1546"/>
      <c r="AH30" s="1546"/>
      <c r="AI30" s="1546"/>
      <c r="AJ30" s="1546"/>
      <c r="AK30" s="1546"/>
      <c r="AL30" s="1546"/>
      <c r="AM30" s="1546"/>
      <c r="AN30" s="1586"/>
      <c r="AO30" s="387"/>
      <c r="AP30" s="388"/>
      <c r="AQ30" s="388"/>
      <c r="AR30" s="388"/>
      <c r="AS30" s="388"/>
      <c r="AT30" s="388"/>
      <c r="AU30" s="388"/>
      <c r="AV30" s="390"/>
      <c r="AW30" s="1545"/>
      <c r="AX30" s="1546"/>
      <c r="AY30" s="1546"/>
      <c r="AZ30" s="1546"/>
      <c r="BA30" s="1546"/>
      <c r="BB30" s="1546"/>
      <c r="BC30" s="1546"/>
      <c r="BD30" s="1546"/>
      <c r="BE30" s="1586"/>
      <c r="BF30" s="391"/>
      <c r="BG30" s="388"/>
      <c r="BH30" s="388"/>
      <c r="BI30" s="388"/>
      <c r="BJ30" s="388"/>
      <c r="BK30" s="388"/>
      <c r="BL30" s="388"/>
      <c r="BM30" s="390"/>
      <c r="BN30" s="1545"/>
      <c r="BO30" s="1546"/>
      <c r="BP30" s="1546"/>
      <c r="BQ30" s="1546"/>
      <c r="BR30" s="1546"/>
      <c r="BS30" s="1546"/>
      <c r="BT30" s="1546"/>
      <c r="BU30" s="1546"/>
      <c r="BV30" s="1586"/>
      <c r="BW30" s="391"/>
      <c r="BX30" s="388"/>
      <c r="BY30" s="388"/>
      <c r="BZ30" s="388"/>
      <c r="CA30" s="388"/>
      <c r="CB30" s="388"/>
      <c r="CC30" s="388"/>
      <c r="CD30" s="390"/>
      <c r="CE30" s="1545"/>
      <c r="CF30" s="1546"/>
      <c r="CG30" s="1546"/>
      <c r="CH30" s="1546"/>
      <c r="CI30" s="1546"/>
      <c r="CJ30" s="1546"/>
      <c r="CK30" s="1546"/>
      <c r="CL30" s="1546"/>
      <c r="CM30" s="1586"/>
      <c r="CN30" s="726"/>
      <c r="CO30" s="726"/>
      <c r="CP30" s="726"/>
      <c r="CQ30" s="726"/>
      <c r="CR30" s="726"/>
      <c r="CS30" s="726"/>
      <c r="CT30" s="726"/>
      <c r="CU30" s="726"/>
      <c r="CV30" s="726"/>
      <c r="CW30" s="726"/>
      <c r="CX30" s="726"/>
      <c r="CY30" s="726"/>
      <c r="CZ30" s="726"/>
      <c r="DA30" s="726"/>
      <c r="DB30" s="726"/>
      <c r="DC30" s="726"/>
      <c r="DD30" s="726"/>
      <c r="DE30" s="726"/>
      <c r="DF30" s="726"/>
      <c r="DG30" s="726"/>
      <c r="DH30" s="726"/>
      <c r="DI30" s="726"/>
      <c r="DJ30" s="726"/>
      <c r="DK30" s="726"/>
      <c r="DL30" s="726"/>
      <c r="DM30" s="726"/>
      <c r="DN30" s="726"/>
      <c r="DO30" s="726"/>
      <c r="DP30" s="726"/>
      <c r="DQ30" s="726"/>
      <c r="DR30" s="726"/>
      <c r="DS30" s="726"/>
      <c r="DT30" s="726"/>
      <c r="DU30" s="726"/>
      <c r="DV30" s="726"/>
      <c r="DW30" s="726"/>
      <c r="DX30" s="726"/>
      <c r="DY30" s="726"/>
      <c r="DZ30" s="726"/>
      <c r="EA30" s="726"/>
      <c r="EB30" s="726"/>
      <c r="EC30" s="726"/>
      <c r="ED30" s="726"/>
      <c r="EE30" s="726"/>
      <c r="EF30" s="726"/>
      <c r="EG30" s="726"/>
      <c r="EH30" s="726"/>
      <c r="EI30" s="726"/>
      <c r="EJ30" s="726"/>
      <c r="EK30" s="726"/>
      <c r="EL30" s="726"/>
      <c r="EM30" s="726"/>
      <c r="EN30" s="726"/>
      <c r="EO30" s="726"/>
      <c r="EP30" s="726"/>
      <c r="EQ30" s="726"/>
      <c r="ER30" s="726"/>
      <c r="ES30" s="726"/>
      <c r="ET30" s="726"/>
      <c r="EU30" s="726"/>
      <c r="EV30" s="726"/>
      <c r="EW30" s="726"/>
      <c r="EX30" s="848"/>
    </row>
    <row r="31" spans="1:154" ht="7.5" customHeight="1" x14ac:dyDescent="0.15">
      <c r="A31" s="1798"/>
      <c r="B31" s="846"/>
      <c r="C31" s="1669"/>
      <c r="D31" s="1800"/>
      <c r="E31" s="1800"/>
      <c r="F31" s="855"/>
      <c r="G31" s="391"/>
      <c r="H31" s="388"/>
      <c r="I31" s="388"/>
      <c r="J31" s="388"/>
      <c r="K31" s="388"/>
      <c r="L31" s="388"/>
      <c r="M31" s="393"/>
      <c r="N31" s="390"/>
      <c r="O31" s="1545">
        <f>INT((G12+G14+G16+G19)*1.3)</f>
        <v>549058</v>
      </c>
      <c r="P31" s="1543"/>
      <c r="Q31" s="1543"/>
      <c r="R31" s="1543"/>
      <c r="S31" s="1543"/>
      <c r="T31" s="1543"/>
      <c r="U31" s="1543"/>
      <c r="V31" s="1543"/>
      <c r="W31" s="1547"/>
      <c r="X31" s="391"/>
      <c r="Y31" s="388"/>
      <c r="Z31" s="388"/>
      <c r="AA31" s="388"/>
      <c r="AB31" s="388"/>
      <c r="AC31" s="388"/>
      <c r="AD31" s="388"/>
      <c r="AE31" s="390"/>
      <c r="AF31" s="1545">
        <f>INT((X12+X14+X16+X19)*1.3)</f>
        <v>584708</v>
      </c>
      <c r="AG31" s="1543"/>
      <c r="AH31" s="1543"/>
      <c r="AI31" s="1543"/>
      <c r="AJ31" s="1543"/>
      <c r="AK31" s="1543"/>
      <c r="AL31" s="1543"/>
      <c r="AM31" s="1543"/>
      <c r="AN31" s="1547"/>
      <c r="AO31" s="387"/>
      <c r="AP31" s="388"/>
      <c r="AQ31" s="388"/>
      <c r="AR31" s="388"/>
      <c r="AS31" s="388"/>
      <c r="AT31" s="388"/>
      <c r="AU31" s="388"/>
      <c r="AV31" s="390"/>
      <c r="AW31" s="1545">
        <f>INT((AO12+AO14+AO16+AO19)*1.3)</f>
        <v>592763</v>
      </c>
      <c r="AX31" s="1543"/>
      <c r="AY31" s="1543"/>
      <c r="AZ31" s="1543"/>
      <c r="BA31" s="1543"/>
      <c r="BB31" s="1543"/>
      <c r="BC31" s="1543"/>
      <c r="BD31" s="1543"/>
      <c r="BE31" s="1547"/>
      <c r="BF31" s="391"/>
      <c r="BG31" s="388"/>
      <c r="BH31" s="388"/>
      <c r="BI31" s="388"/>
      <c r="BJ31" s="388"/>
      <c r="BK31" s="388"/>
      <c r="BL31" s="388"/>
      <c r="BM31" s="390"/>
      <c r="BN31" s="1545">
        <f>INT((BF12+BF14+BF16+BF19)*1.3)</f>
        <v>598612</v>
      </c>
      <c r="BO31" s="1543"/>
      <c r="BP31" s="1543"/>
      <c r="BQ31" s="1543"/>
      <c r="BR31" s="1543"/>
      <c r="BS31" s="1543"/>
      <c r="BT31" s="1543"/>
      <c r="BU31" s="1543"/>
      <c r="BV31" s="1547"/>
      <c r="BW31" s="391"/>
      <c r="BX31" s="388"/>
      <c r="BY31" s="388"/>
      <c r="BZ31" s="388"/>
      <c r="CA31" s="388"/>
      <c r="CB31" s="388"/>
      <c r="CC31" s="388"/>
      <c r="CD31" s="390"/>
      <c r="CE31" s="1545">
        <f>INT((BW12+BW14+BW16+BW19)*1.3)</f>
        <v>585222</v>
      </c>
      <c r="CF31" s="1543"/>
      <c r="CG31" s="1543"/>
      <c r="CH31" s="1543"/>
      <c r="CI31" s="1543"/>
      <c r="CJ31" s="1543"/>
      <c r="CK31" s="1543"/>
      <c r="CL31" s="1543"/>
      <c r="CM31" s="1547"/>
      <c r="CN31" s="726"/>
      <c r="CO31" s="726"/>
      <c r="CP31" s="726"/>
      <c r="CQ31" s="726"/>
      <c r="CR31" s="726"/>
      <c r="CS31" s="726"/>
      <c r="CT31" s="726"/>
      <c r="CU31" s="726"/>
      <c r="CV31" s="726"/>
      <c r="CW31" s="726"/>
      <c r="CX31" s="726"/>
      <c r="CY31" s="726"/>
      <c r="CZ31" s="726"/>
      <c r="DA31" s="726"/>
      <c r="DB31" s="726"/>
      <c r="DC31" s="726"/>
      <c r="DD31" s="726"/>
      <c r="DE31" s="726"/>
      <c r="DF31" s="726"/>
      <c r="DG31" s="726"/>
      <c r="DH31" s="726"/>
      <c r="DI31" s="726"/>
      <c r="DJ31" s="726"/>
      <c r="DK31" s="726"/>
      <c r="DL31" s="726"/>
      <c r="DM31" s="726"/>
      <c r="DN31" s="726"/>
      <c r="DO31" s="726"/>
      <c r="DP31" s="726"/>
      <c r="DQ31" s="726"/>
      <c r="DR31" s="726"/>
      <c r="DS31" s="726"/>
      <c r="DT31" s="726"/>
      <c r="DU31" s="726"/>
      <c r="DV31" s="726"/>
      <c r="DW31" s="726"/>
      <c r="DX31" s="726"/>
      <c r="DY31" s="726"/>
      <c r="DZ31" s="726"/>
      <c r="EA31" s="726"/>
      <c r="EB31" s="726"/>
      <c r="EC31" s="726"/>
      <c r="ED31" s="726"/>
      <c r="EE31" s="726"/>
      <c r="EF31" s="726"/>
      <c r="EG31" s="726"/>
      <c r="EH31" s="726"/>
      <c r="EI31" s="726"/>
      <c r="EJ31" s="726"/>
      <c r="EK31" s="726"/>
      <c r="EL31" s="726"/>
      <c r="EM31" s="726"/>
      <c r="EN31" s="726"/>
      <c r="EO31" s="726"/>
      <c r="EP31" s="726"/>
      <c r="EQ31" s="726"/>
      <c r="ER31" s="726"/>
      <c r="ES31" s="726"/>
      <c r="ET31" s="726"/>
      <c r="EU31" s="726"/>
      <c r="EV31" s="726"/>
      <c r="EW31" s="726"/>
      <c r="EX31" s="848"/>
    </row>
    <row r="32" spans="1:154" ht="7.5" customHeight="1" x14ac:dyDescent="0.15">
      <c r="A32" s="1798"/>
      <c r="B32" s="846"/>
      <c r="C32" s="1669"/>
      <c r="D32" s="1800"/>
      <c r="E32" s="1800"/>
      <c r="F32" s="855"/>
      <c r="G32" s="391"/>
      <c r="H32" s="388"/>
      <c r="I32" s="388"/>
      <c r="J32" s="388"/>
      <c r="K32" s="388"/>
      <c r="L32" s="388"/>
      <c r="M32" s="393"/>
      <c r="N32" s="390"/>
      <c r="O32" s="1614"/>
      <c r="P32" s="1543"/>
      <c r="Q32" s="1543"/>
      <c r="R32" s="1543"/>
      <c r="S32" s="1543"/>
      <c r="T32" s="1543"/>
      <c r="U32" s="1543"/>
      <c r="V32" s="1543"/>
      <c r="W32" s="1547"/>
      <c r="X32" s="391"/>
      <c r="Y32" s="388"/>
      <c r="Z32" s="388"/>
      <c r="AA32" s="388"/>
      <c r="AB32" s="388"/>
      <c r="AC32" s="388"/>
      <c r="AD32" s="388"/>
      <c r="AE32" s="390"/>
      <c r="AF32" s="1614"/>
      <c r="AG32" s="1543"/>
      <c r="AH32" s="1543"/>
      <c r="AI32" s="1543"/>
      <c r="AJ32" s="1543"/>
      <c r="AK32" s="1543"/>
      <c r="AL32" s="1543"/>
      <c r="AM32" s="1543"/>
      <c r="AN32" s="1547"/>
      <c r="AO32" s="387"/>
      <c r="AP32" s="388"/>
      <c r="AQ32" s="388"/>
      <c r="AR32" s="388"/>
      <c r="AS32" s="388"/>
      <c r="AT32" s="388"/>
      <c r="AU32" s="388"/>
      <c r="AV32" s="390"/>
      <c r="AW32" s="1614"/>
      <c r="AX32" s="1543"/>
      <c r="AY32" s="1543"/>
      <c r="AZ32" s="1543"/>
      <c r="BA32" s="1543"/>
      <c r="BB32" s="1543"/>
      <c r="BC32" s="1543"/>
      <c r="BD32" s="1543"/>
      <c r="BE32" s="1547"/>
      <c r="BF32" s="391"/>
      <c r="BG32" s="388"/>
      <c r="BH32" s="388"/>
      <c r="BI32" s="388"/>
      <c r="BJ32" s="388"/>
      <c r="BK32" s="388"/>
      <c r="BL32" s="388"/>
      <c r="BM32" s="390"/>
      <c r="BN32" s="1614"/>
      <c r="BO32" s="1543"/>
      <c r="BP32" s="1543"/>
      <c r="BQ32" s="1543"/>
      <c r="BR32" s="1543"/>
      <c r="BS32" s="1543"/>
      <c r="BT32" s="1543"/>
      <c r="BU32" s="1543"/>
      <c r="BV32" s="1547"/>
      <c r="BW32" s="391"/>
      <c r="BX32" s="388"/>
      <c r="BY32" s="388"/>
      <c r="BZ32" s="388"/>
      <c r="CA32" s="388"/>
      <c r="CB32" s="388"/>
      <c r="CC32" s="388"/>
      <c r="CD32" s="390"/>
      <c r="CE32" s="1614"/>
      <c r="CF32" s="1543"/>
      <c r="CG32" s="1543"/>
      <c r="CH32" s="1543"/>
      <c r="CI32" s="1543"/>
      <c r="CJ32" s="1543"/>
      <c r="CK32" s="1543"/>
      <c r="CL32" s="1543"/>
      <c r="CM32" s="1547"/>
      <c r="CN32" s="726"/>
      <c r="CO32" s="726"/>
      <c r="CP32" s="726"/>
      <c r="CQ32" s="726"/>
      <c r="CR32" s="726"/>
      <c r="CS32" s="726"/>
      <c r="CT32" s="726"/>
      <c r="CU32" s="726"/>
      <c r="CV32" s="726"/>
      <c r="CW32" s="726"/>
      <c r="CX32" s="726"/>
      <c r="CY32" s="726"/>
      <c r="CZ32" s="726"/>
      <c r="DA32" s="726"/>
      <c r="DB32" s="726"/>
      <c r="DC32" s="726"/>
      <c r="DD32" s="726"/>
      <c r="DE32" s="726"/>
      <c r="DF32" s="726"/>
      <c r="DG32" s="726"/>
      <c r="DH32" s="726"/>
      <c r="DI32" s="726"/>
      <c r="DJ32" s="726"/>
      <c r="DK32" s="726"/>
      <c r="DL32" s="726"/>
      <c r="DM32" s="726"/>
      <c r="DN32" s="726"/>
      <c r="DO32" s="726"/>
      <c r="DP32" s="726"/>
      <c r="DQ32" s="726"/>
      <c r="DR32" s="726"/>
      <c r="DS32" s="726"/>
      <c r="DT32" s="726"/>
      <c r="DU32" s="726"/>
      <c r="DV32" s="726"/>
      <c r="DW32" s="726"/>
      <c r="DX32" s="726"/>
      <c r="DY32" s="726"/>
      <c r="DZ32" s="726"/>
      <c r="EA32" s="726"/>
      <c r="EB32" s="726"/>
      <c r="EC32" s="726"/>
      <c r="ED32" s="726"/>
      <c r="EE32" s="726"/>
      <c r="EF32" s="726"/>
      <c r="EG32" s="726"/>
      <c r="EH32" s="726"/>
      <c r="EI32" s="726"/>
      <c r="EJ32" s="726"/>
      <c r="EK32" s="726"/>
      <c r="EL32" s="726"/>
      <c r="EM32" s="726"/>
      <c r="EN32" s="726"/>
      <c r="EO32" s="726"/>
      <c r="EP32" s="726"/>
      <c r="EQ32" s="726"/>
      <c r="ER32" s="726"/>
      <c r="ES32" s="726"/>
      <c r="ET32" s="726"/>
      <c r="EU32" s="726"/>
      <c r="EV32" s="726"/>
      <c r="EW32" s="726"/>
      <c r="EX32" s="848"/>
    </row>
    <row r="33" spans="1:154" ht="14.25" customHeight="1" x14ac:dyDescent="0.15">
      <c r="A33" s="1798"/>
      <c r="B33" s="846"/>
      <c r="C33" s="1669"/>
      <c r="D33" s="1771"/>
      <c r="E33" s="1771"/>
      <c r="F33" s="855"/>
      <c r="G33" s="391"/>
      <c r="H33" s="388"/>
      <c r="I33" s="388"/>
      <c r="J33" s="388"/>
      <c r="K33" s="388"/>
      <c r="L33" s="388"/>
      <c r="M33" s="393"/>
      <c r="N33" s="393"/>
      <c r="O33" s="1589">
        <f>SUM(O29:W32)</f>
        <v>1098116</v>
      </c>
      <c r="P33" s="1590"/>
      <c r="Q33" s="1590"/>
      <c r="R33" s="1590"/>
      <c r="S33" s="1590"/>
      <c r="T33" s="1590"/>
      <c r="U33" s="1590"/>
      <c r="V33" s="1590"/>
      <c r="W33" s="1591"/>
      <c r="X33" s="391"/>
      <c r="Y33" s="388"/>
      <c r="Z33" s="388"/>
      <c r="AA33" s="395"/>
      <c r="AB33" s="388"/>
      <c r="AC33" s="388"/>
      <c r="AD33" s="388"/>
      <c r="AE33" s="390"/>
      <c r="AF33" s="1589">
        <f>SUM(AF29:AN32)</f>
        <v>1169416</v>
      </c>
      <c r="AG33" s="1590"/>
      <c r="AH33" s="1590"/>
      <c r="AI33" s="1590"/>
      <c r="AJ33" s="1590"/>
      <c r="AK33" s="1590"/>
      <c r="AL33" s="1590"/>
      <c r="AM33" s="1590"/>
      <c r="AN33" s="1591"/>
      <c r="AO33" s="387"/>
      <c r="AP33" s="388"/>
      <c r="AQ33" s="388"/>
      <c r="AR33" s="395"/>
      <c r="AS33" s="388"/>
      <c r="AT33" s="388"/>
      <c r="AU33" s="388"/>
      <c r="AV33" s="390"/>
      <c r="AW33" s="1589">
        <f>SUM(AW29:BE32)</f>
        <v>1185526</v>
      </c>
      <c r="AX33" s="1590"/>
      <c r="AY33" s="1590"/>
      <c r="AZ33" s="1590"/>
      <c r="BA33" s="1590"/>
      <c r="BB33" s="1590"/>
      <c r="BC33" s="1590"/>
      <c r="BD33" s="1590"/>
      <c r="BE33" s="1591"/>
      <c r="BF33" s="391"/>
      <c r="BG33" s="388"/>
      <c r="BH33" s="388"/>
      <c r="BI33" s="395"/>
      <c r="BJ33" s="388"/>
      <c r="BK33" s="388"/>
      <c r="BL33" s="388"/>
      <c r="BM33" s="390"/>
      <c r="BN33" s="1589">
        <f>SUM(BN29:BV32)</f>
        <v>1197224</v>
      </c>
      <c r="BO33" s="1590"/>
      <c r="BP33" s="1590"/>
      <c r="BQ33" s="1590"/>
      <c r="BR33" s="1590"/>
      <c r="BS33" s="1590"/>
      <c r="BT33" s="1590"/>
      <c r="BU33" s="1590"/>
      <c r="BV33" s="1591"/>
      <c r="BW33" s="391"/>
      <c r="BX33" s="388"/>
      <c r="BY33" s="388"/>
      <c r="BZ33" s="395"/>
      <c r="CA33" s="388"/>
      <c r="CB33" s="388"/>
      <c r="CC33" s="388"/>
      <c r="CD33" s="390"/>
      <c r="CE33" s="1589">
        <f>SUM(CE29:CM32)</f>
        <v>1170444</v>
      </c>
      <c r="CF33" s="1590"/>
      <c r="CG33" s="1590"/>
      <c r="CH33" s="1590"/>
      <c r="CI33" s="1590"/>
      <c r="CJ33" s="1590"/>
      <c r="CK33" s="1590"/>
      <c r="CL33" s="1590"/>
      <c r="CM33" s="1591"/>
      <c r="CN33" s="726"/>
      <c r="CO33" s="726"/>
      <c r="CP33" s="726"/>
      <c r="CQ33" s="726"/>
      <c r="CR33" s="726"/>
      <c r="CS33" s="726"/>
      <c r="CT33" s="726"/>
      <c r="CU33" s="726"/>
      <c r="CV33" s="726"/>
      <c r="CW33" s="726"/>
      <c r="CX33" s="726"/>
      <c r="CY33" s="726"/>
      <c r="CZ33" s="726"/>
      <c r="DA33" s="726"/>
      <c r="DB33" s="726"/>
      <c r="DC33" s="726"/>
      <c r="DD33" s="726"/>
      <c r="DE33" s="726"/>
      <c r="DF33" s="726"/>
      <c r="DG33" s="726"/>
      <c r="DH33" s="726"/>
      <c r="DI33" s="726"/>
      <c r="DJ33" s="726"/>
      <c r="DK33" s="726"/>
      <c r="DL33" s="726"/>
      <c r="DM33" s="726"/>
      <c r="DN33" s="726"/>
      <c r="DO33" s="726"/>
      <c r="DP33" s="726"/>
      <c r="DQ33" s="726"/>
      <c r="DR33" s="726"/>
      <c r="DS33" s="726"/>
      <c r="DT33" s="726"/>
      <c r="DU33" s="726"/>
      <c r="DV33" s="726"/>
      <c r="DW33" s="726"/>
      <c r="DX33" s="726"/>
      <c r="DY33" s="726"/>
      <c r="DZ33" s="726"/>
      <c r="EA33" s="726"/>
      <c r="EB33" s="726"/>
      <c r="EC33" s="726"/>
      <c r="ED33" s="726"/>
      <c r="EE33" s="726"/>
      <c r="EF33" s="726"/>
      <c r="EG33" s="726"/>
      <c r="EH33" s="726"/>
      <c r="EI33" s="726"/>
      <c r="EJ33" s="726"/>
      <c r="EK33" s="726"/>
      <c r="EL33" s="726"/>
      <c r="EM33" s="726"/>
      <c r="EN33" s="726"/>
      <c r="EO33" s="726"/>
      <c r="EP33" s="726"/>
      <c r="EQ33" s="726"/>
      <c r="ER33" s="726"/>
      <c r="ES33" s="726"/>
      <c r="ET33" s="726"/>
      <c r="EU33" s="726"/>
      <c r="EV33" s="726"/>
      <c r="EW33" s="726"/>
      <c r="EX33" s="848"/>
    </row>
    <row r="34" spans="1:154" ht="7.5" customHeight="1" x14ac:dyDescent="0.15">
      <c r="A34" s="1798"/>
      <c r="B34" s="849"/>
      <c r="C34" s="1644" t="s">
        <v>909</v>
      </c>
      <c r="D34" s="1759" t="s">
        <v>760</v>
      </c>
      <c r="E34" s="1760"/>
      <c r="F34" s="847"/>
      <c r="G34" s="383"/>
      <c r="H34" s="1801"/>
      <c r="I34" s="1749"/>
      <c r="J34" s="384"/>
      <c r="K34" s="384"/>
      <c r="L34" s="384"/>
      <c r="M34" s="385"/>
      <c r="N34" s="386"/>
      <c r="O34" s="1534">
        <f>INT((G12+G14+G16)*0.95)</f>
        <v>376060</v>
      </c>
      <c r="P34" s="1535"/>
      <c r="Q34" s="1535"/>
      <c r="R34" s="1535"/>
      <c r="S34" s="1535"/>
      <c r="T34" s="1535"/>
      <c r="U34" s="1535"/>
      <c r="V34" s="1535"/>
      <c r="W34" s="1556"/>
      <c r="X34" s="383"/>
      <c r="Y34" s="384"/>
      <c r="Z34" s="384"/>
      <c r="AA34" s="384"/>
      <c r="AB34" s="384"/>
      <c r="AC34" s="384"/>
      <c r="AD34" s="385"/>
      <c r="AE34" s="386"/>
      <c r="AF34" s="1534">
        <f>INT((X12+X14+X16)*0.95)</f>
        <v>402112</v>
      </c>
      <c r="AG34" s="1535"/>
      <c r="AH34" s="1535"/>
      <c r="AI34" s="1535"/>
      <c r="AJ34" s="1535"/>
      <c r="AK34" s="1535"/>
      <c r="AL34" s="1535"/>
      <c r="AM34" s="1535"/>
      <c r="AN34" s="1556"/>
      <c r="AO34" s="398"/>
      <c r="AP34" s="384"/>
      <c r="AQ34" s="384"/>
      <c r="AR34" s="384"/>
      <c r="AS34" s="384"/>
      <c r="AT34" s="384"/>
      <c r="AU34" s="385"/>
      <c r="AV34" s="386"/>
      <c r="AW34" s="1534">
        <f>INT((AO12+AO14+AO16)*0.95)</f>
        <v>417498</v>
      </c>
      <c r="AX34" s="1535"/>
      <c r="AY34" s="1535"/>
      <c r="AZ34" s="1535"/>
      <c r="BA34" s="1535"/>
      <c r="BB34" s="1535"/>
      <c r="BC34" s="1535"/>
      <c r="BD34" s="1535"/>
      <c r="BE34" s="1556"/>
      <c r="BF34" s="383"/>
      <c r="BG34" s="384"/>
      <c r="BH34" s="384"/>
      <c r="BI34" s="384"/>
      <c r="BJ34" s="384"/>
      <c r="BK34" s="384"/>
      <c r="BL34" s="385"/>
      <c r="BM34" s="386"/>
      <c r="BN34" s="1534">
        <f>INT((BF12+BF14+BF16)*0.95)</f>
        <v>421772</v>
      </c>
      <c r="BO34" s="1535"/>
      <c r="BP34" s="1535"/>
      <c r="BQ34" s="1535"/>
      <c r="BR34" s="1535"/>
      <c r="BS34" s="1535"/>
      <c r="BT34" s="1535"/>
      <c r="BU34" s="1535"/>
      <c r="BV34" s="1556"/>
      <c r="BW34" s="383"/>
      <c r="BX34" s="384"/>
      <c r="BY34" s="384"/>
      <c r="BZ34" s="384"/>
      <c r="CA34" s="384"/>
      <c r="CB34" s="384"/>
      <c r="CC34" s="385"/>
      <c r="CD34" s="386"/>
      <c r="CE34" s="1534">
        <f>INT((BW12+BW14+BW16)*0.95)</f>
        <v>421487</v>
      </c>
      <c r="CF34" s="1535"/>
      <c r="CG34" s="1535"/>
      <c r="CH34" s="1535"/>
      <c r="CI34" s="1535"/>
      <c r="CJ34" s="1535"/>
      <c r="CK34" s="1535"/>
      <c r="CL34" s="1535"/>
      <c r="CM34" s="1556"/>
      <c r="CN34" s="726"/>
      <c r="CO34" s="726"/>
      <c r="CP34" s="726"/>
      <c r="CQ34" s="726"/>
      <c r="CR34" s="726"/>
      <c r="CS34" s="726"/>
      <c r="CT34" s="726"/>
      <c r="CU34" s="726"/>
      <c r="CV34" s="726"/>
      <c r="CW34" s="726"/>
      <c r="CX34" s="726"/>
      <c r="CY34" s="726"/>
      <c r="CZ34" s="726"/>
      <c r="DA34" s="726"/>
      <c r="DB34" s="726"/>
      <c r="DC34" s="726"/>
      <c r="DD34" s="726"/>
      <c r="DE34" s="726"/>
      <c r="DF34" s="726"/>
      <c r="DG34" s="726"/>
      <c r="DH34" s="726"/>
      <c r="DI34" s="726"/>
      <c r="DJ34" s="726"/>
      <c r="DK34" s="726"/>
      <c r="DL34" s="726"/>
      <c r="DM34" s="726"/>
      <c r="DN34" s="726"/>
      <c r="DO34" s="726"/>
      <c r="DP34" s="726"/>
      <c r="DQ34" s="726"/>
      <c r="DR34" s="726"/>
      <c r="DS34" s="726"/>
      <c r="DT34" s="726"/>
      <c r="DU34" s="726"/>
      <c r="DV34" s="726"/>
      <c r="DW34" s="726"/>
      <c r="DX34" s="726"/>
      <c r="DY34" s="726"/>
      <c r="DZ34" s="726"/>
      <c r="EA34" s="726"/>
      <c r="EB34" s="726"/>
      <c r="EC34" s="726"/>
      <c r="ED34" s="726"/>
      <c r="EE34" s="726"/>
      <c r="EF34" s="726"/>
      <c r="EG34" s="726"/>
      <c r="EH34" s="726"/>
      <c r="EI34" s="726"/>
      <c r="EJ34" s="726"/>
      <c r="EK34" s="726"/>
      <c r="EL34" s="726"/>
      <c r="EM34" s="726"/>
      <c r="EN34" s="726"/>
      <c r="EO34" s="726"/>
      <c r="EP34" s="726"/>
      <c r="EQ34" s="726"/>
      <c r="ER34" s="726"/>
      <c r="ES34" s="726"/>
      <c r="ET34" s="726"/>
      <c r="EU34" s="726"/>
      <c r="EV34" s="726"/>
      <c r="EW34" s="726"/>
      <c r="EX34" s="848"/>
    </row>
    <row r="35" spans="1:154" ht="7.5" customHeight="1" x14ac:dyDescent="0.15">
      <c r="A35" s="1798"/>
      <c r="B35" s="846"/>
      <c r="C35" s="1669"/>
      <c r="D35" s="1800"/>
      <c r="E35" s="1800"/>
      <c r="F35" s="855"/>
      <c r="G35" s="391"/>
      <c r="H35" s="1762"/>
      <c r="I35" s="1762"/>
      <c r="J35" s="388"/>
      <c r="K35" s="388"/>
      <c r="L35" s="388"/>
      <c r="M35" s="389"/>
      <c r="N35" s="390"/>
      <c r="O35" s="1545"/>
      <c r="P35" s="1546"/>
      <c r="Q35" s="1546"/>
      <c r="R35" s="1546"/>
      <c r="S35" s="1546"/>
      <c r="T35" s="1546"/>
      <c r="U35" s="1546"/>
      <c r="V35" s="1546"/>
      <c r="W35" s="1586"/>
      <c r="X35" s="391"/>
      <c r="Y35" s="388"/>
      <c r="Z35" s="388"/>
      <c r="AA35" s="388"/>
      <c r="AB35" s="388"/>
      <c r="AC35" s="388"/>
      <c r="AD35" s="389"/>
      <c r="AE35" s="390"/>
      <c r="AF35" s="1545"/>
      <c r="AG35" s="1546"/>
      <c r="AH35" s="1546"/>
      <c r="AI35" s="1546"/>
      <c r="AJ35" s="1546"/>
      <c r="AK35" s="1546"/>
      <c r="AL35" s="1546"/>
      <c r="AM35" s="1546"/>
      <c r="AN35" s="1586"/>
      <c r="AO35" s="387"/>
      <c r="AP35" s="388"/>
      <c r="AQ35" s="388"/>
      <c r="AR35" s="388"/>
      <c r="AS35" s="388"/>
      <c r="AT35" s="388"/>
      <c r="AU35" s="389"/>
      <c r="AV35" s="390"/>
      <c r="AW35" s="1545"/>
      <c r="AX35" s="1546"/>
      <c r="AY35" s="1546"/>
      <c r="AZ35" s="1546"/>
      <c r="BA35" s="1546"/>
      <c r="BB35" s="1546"/>
      <c r="BC35" s="1546"/>
      <c r="BD35" s="1546"/>
      <c r="BE35" s="1586"/>
      <c r="BF35" s="391"/>
      <c r="BG35" s="388"/>
      <c r="BH35" s="388"/>
      <c r="BI35" s="388"/>
      <c r="BJ35" s="388"/>
      <c r="BK35" s="388"/>
      <c r="BL35" s="389"/>
      <c r="BM35" s="390"/>
      <c r="BN35" s="1545"/>
      <c r="BO35" s="1546"/>
      <c r="BP35" s="1546"/>
      <c r="BQ35" s="1546"/>
      <c r="BR35" s="1546"/>
      <c r="BS35" s="1546"/>
      <c r="BT35" s="1546"/>
      <c r="BU35" s="1546"/>
      <c r="BV35" s="1586"/>
      <c r="BW35" s="391"/>
      <c r="BX35" s="388"/>
      <c r="BY35" s="388"/>
      <c r="BZ35" s="388"/>
      <c r="CA35" s="388"/>
      <c r="CB35" s="388"/>
      <c r="CC35" s="389"/>
      <c r="CD35" s="390"/>
      <c r="CE35" s="1545"/>
      <c r="CF35" s="1546"/>
      <c r="CG35" s="1546"/>
      <c r="CH35" s="1546"/>
      <c r="CI35" s="1546"/>
      <c r="CJ35" s="1546"/>
      <c r="CK35" s="1546"/>
      <c r="CL35" s="1546"/>
      <c r="CM35" s="158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c r="DV35" s="726"/>
      <c r="DW35" s="726"/>
      <c r="DX35" s="726"/>
      <c r="DY35" s="726"/>
      <c r="DZ35" s="726"/>
      <c r="EA35" s="726"/>
      <c r="EB35" s="726"/>
      <c r="EC35" s="726"/>
      <c r="ED35" s="726"/>
      <c r="EE35" s="726"/>
      <c r="EF35" s="726"/>
      <c r="EG35" s="726"/>
      <c r="EH35" s="726"/>
      <c r="EI35" s="726"/>
      <c r="EJ35" s="726"/>
      <c r="EK35" s="726"/>
      <c r="EL35" s="726"/>
      <c r="EM35" s="726"/>
      <c r="EN35" s="726"/>
      <c r="EO35" s="726"/>
      <c r="EP35" s="726"/>
      <c r="EQ35" s="726"/>
      <c r="ER35" s="726"/>
      <c r="ES35" s="726"/>
      <c r="ET35" s="726"/>
      <c r="EU35" s="726"/>
      <c r="EV35" s="726"/>
      <c r="EW35" s="726"/>
      <c r="EX35" s="848"/>
    </row>
    <row r="36" spans="1:154" ht="7.5" customHeight="1" x14ac:dyDescent="0.15">
      <c r="A36" s="1798"/>
      <c r="B36" s="846"/>
      <c r="C36" s="1669"/>
      <c r="D36" s="1800"/>
      <c r="E36" s="1800"/>
      <c r="F36" s="855"/>
      <c r="G36" s="391"/>
      <c r="H36" s="388"/>
      <c r="I36" s="388"/>
      <c r="J36" s="388"/>
      <c r="K36" s="388"/>
      <c r="L36" s="388"/>
      <c r="M36" s="393"/>
      <c r="N36" s="390"/>
      <c r="O36" s="1545">
        <f>INT((G12+G14+G16)*0.95)</f>
        <v>376060</v>
      </c>
      <c r="P36" s="1543"/>
      <c r="Q36" s="1543"/>
      <c r="R36" s="1543"/>
      <c r="S36" s="1543"/>
      <c r="T36" s="1543"/>
      <c r="U36" s="1543"/>
      <c r="V36" s="1543"/>
      <c r="W36" s="1547"/>
      <c r="X36" s="391"/>
      <c r="Y36" s="388"/>
      <c r="Z36" s="388"/>
      <c r="AA36" s="388"/>
      <c r="AB36" s="388"/>
      <c r="AC36" s="388"/>
      <c r="AD36" s="393"/>
      <c r="AE36" s="390"/>
      <c r="AF36" s="1545">
        <f>INT((X12+X14+X16)*0.95)</f>
        <v>402112</v>
      </c>
      <c r="AG36" s="1543"/>
      <c r="AH36" s="1543"/>
      <c r="AI36" s="1543"/>
      <c r="AJ36" s="1543"/>
      <c r="AK36" s="1543"/>
      <c r="AL36" s="1543"/>
      <c r="AM36" s="1543"/>
      <c r="AN36" s="1547"/>
      <c r="AO36" s="387"/>
      <c r="AP36" s="388"/>
      <c r="AQ36" s="388"/>
      <c r="AR36" s="388"/>
      <c r="AS36" s="388"/>
      <c r="AT36" s="388"/>
      <c r="AU36" s="393"/>
      <c r="AV36" s="390"/>
      <c r="AW36" s="1545">
        <f>INT((AO12+AO14+AO16)*0.95)</f>
        <v>417498</v>
      </c>
      <c r="AX36" s="1543"/>
      <c r="AY36" s="1543"/>
      <c r="AZ36" s="1543"/>
      <c r="BA36" s="1543"/>
      <c r="BB36" s="1543"/>
      <c r="BC36" s="1543"/>
      <c r="BD36" s="1543"/>
      <c r="BE36" s="1547"/>
      <c r="BF36" s="391"/>
      <c r="BG36" s="388"/>
      <c r="BH36" s="388"/>
      <c r="BI36" s="388"/>
      <c r="BJ36" s="388"/>
      <c r="BK36" s="388"/>
      <c r="BL36" s="393"/>
      <c r="BM36" s="390"/>
      <c r="BN36" s="1545">
        <f>INT((BF12+BF14+BF16)*0.95)</f>
        <v>421772</v>
      </c>
      <c r="BO36" s="1543"/>
      <c r="BP36" s="1543"/>
      <c r="BQ36" s="1543"/>
      <c r="BR36" s="1543"/>
      <c r="BS36" s="1543"/>
      <c r="BT36" s="1543"/>
      <c r="BU36" s="1543"/>
      <c r="BV36" s="1547"/>
      <c r="BW36" s="391"/>
      <c r="BX36" s="388"/>
      <c r="BY36" s="388"/>
      <c r="BZ36" s="388"/>
      <c r="CA36" s="388"/>
      <c r="CB36" s="388"/>
      <c r="CC36" s="393"/>
      <c r="CD36" s="390"/>
      <c r="CE36" s="1545">
        <f>INT((BW12+BW14+BW16)*0.95)</f>
        <v>421487</v>
      </c>
      <c r="CF36" s="1543"/>
      <c r="CG36" s="1543"/>
      <c r="CH36" s="1543"/>
      <c r="CI36" s="1543"/>
      <c r="CJ36" s="1543"/>
      <c r="CK36" s="1543"/>
      <c r="CL36" s="1543"/>
      <c r="CM36" s="1547"/>
      <c r="CN36" s="726"/>
      <c r="CO36" s="726"/>
      <c r="CP36" s="726"/>
      <c r="CQ36" s="726"/>
      <c r="CR36" s="726"/>
      <c r="CS36" s="726"/>
      <c r="CT36" s="726"/>
      <c r="CU36" s="726"/>
      <c r="CV36" s="726"/>
      <c r="CW36" s="726"/>
      <c r="CX36" s="726"/>
      <c r="CY36" s="726"/>
      <c r="CZ36" s="726"/>
      <c r="DA36" s="726"/>
      <c r="DB36" s="726"/>
      <c r="DC36" s="726"/>
      <c r="DD36" s="726"/>
      <c r="DE36" s="726"/>
      <c r="DF36" s="726"/>
      <c r="DG36" s="726"/>
      <c r="DH36" s="726"/>
      <c r="DI36" s="726"/>
      <c r="DJ36" s="726"/>
      <c r="DK36" s="726"/>
      <c r="DL36" s="726"/>
      <c r="DM36" s="726"/>
      <c r="DN36" s="726"/>
      <c r="DO36" s="726"/>
      <c r="DP36" s="726"/>
      <c r="DQ36" s="726"/>
      <c r="DR36" s="726"/>
      <c r="DS36" s="726"/>
      <c r="DT36" s="726"/>
      <c r="DU36" s="726"/>
      <c r="DV36" s="726"/>
      <c r="DW36" s="726"/>
      <c r="DX36" s="726"/>
      <c r="DY36" s="726"/>
      <c r="DZ36" s="726"/>
      <c r="EA36" s="726"/>
      <c r="EB36" s="726"/>
      <c r="EC36" s="726"/>
      <c r="ED36" s="726"/>
      <c r="EE36" s="726"/>
      <c r="EF36" s="726"/>
      <c r="EG36" s="726"/>
      <c r="EH36" s="726"/>
      <c r="EI36" s="726"/>
      <c r="EJ36" s="726"/>
      <c r="EK36" s="726"/>
      <c r="EL36" s="726"/>
      <c r="EM36" s="726"/>
      <c r="EN36" s="726"/>
      <c r="EO36" s="726"/>
      <c r="EP36" s="726"/>
      <c r="EQ36" s="726"/>
      <c r="ER36" s="726"/>
      <c r="ES36" s="726"/>
      <c r="ET36" s="726"/>
      <c r="EU36" s="726"/>
      <c r="EV36" s="726"/>
      <c r="EW36" s="726"/>
      <c r="EX36" s="848"/>
    </row>
    <row r="37" spans="1:154" ht="7.5" customHeight="1" x14ac:dyDescent="0.15">
      <c r="A37" s="1798"/>
      <c r="B37" s="846"/>
      <c r="C37" s="1669"/>
      <c r="D37" s="1800"/>
      <c r="E37" s="1800"/>
      <c r="F37" s="855"/>
      <c r="G37" s="391"/>
      <c r="H37" s="388"/>
      <c r="I37" s="388"/>
      <c r="J37" s="388"/>
      <c r="K37" s="388"/>
      <c r="L37" s="388"/>
      <c r="M37" s="393"/>
      <c r="N37" s="390"/>
      <c r="O37" s="1614"/>
      <c r="P37" s="1543"/>
      <c r="Q37" s="1543"/>
      <c r="R37" s="1543"/>
      <c r="S37" s="1543"/>
      <c r="T37" s="1543"/>
      <c r="U37" s="1543"/>
      <c r="V37" s="1543"/>
      <c r="W37" s="1547"/>
      <c r="X37" s="391"/>
      <c r="Y37" s="388"/>
      <c r="Z37" s="388"/>
      <c r="AA37" s="388"/>
      <c r="AB37" s="388"/>
      <c r="AC37" s="388"/>
      <c r="AD37" s="393"/>
      <c r="AE37" s="390"/>
      <c r="AF37" s="1614"/>
      <c r="AG37" s="1543"/>
      <c r="AH37" s="1543"/>
      <c r="AI37" s="1543"/>
      <c r="AJ37" s="1543"/>
      <c r="AK37" s="1543"/>
      <c r="AL37" s="1543"/>
      <c r="AM37" s="1543"/>
      <c r="AN37" s="1547"/>
      <c r="AO37" s="387"/>
      <c r="AP37" s="388"/>
      <c r="AQ37" s="388"/>
      <c r="AR37" s="388"/>
      <c r="AS37" s="388"/>
      <c r="AT37" s="388"/>
      <c r="AU37" s="393"/>
      <c r="AV37" s="390"/>
      <c r="AW37" s="1614"/>
      <c r="AX37" s="1543"/>
      <c r="AY37" s="1543"/>
      <c r="AZ37" s="1543"/>
      <c r="BA37" s="1543"/>
      <c r="BB37" s="1543"/>
      <c r="BC37" s="1543"/>
      <c r="BD37" s="1543"/>
      <c r="BE37" s="1547"/>
      <c r="BF37" s="391"/>
      <c r="BG37" s="388"/>
      <c r="BH37" s="388"/>
      <c r="BI37" s="388"/>
      <c r="BJ37" s="388"/>
      <c r="BK37" s="388"/>
      <c r="BL37" s="393"/>
      <c r="BM37" s="390"/>
      <c r="BN37" s="1614"/>
      <c r="BO37" s="1543"/>
      <c r="BP37" s="1543"/>
      <c r="BQ37" s="1543"/>
      <c r="BR37" s="1543"/>
      <c r="BS37" s="1543"/>
      <c r="BT37" s="1543"/>
      <c r="BU37" s="1543"/>
      <c r="BV37" s="1547"/>
      <c r="BW37" s="391"/>
      <c r="BX37" s="388"/>
      <c r="BY37" s="388"/>
      <c r="BZ37" s="388"/>
      <c r="CA37" s="388"/>
      <c r="CB37" s="388"/>
      <c r="CC37" s="393"/>
      <c r="CD37" s="390"/>
      <c r="CE37" s="1614"/>
      <c r="CF37" s="1543"/>
      <c r="CG37" s="1543"/>
      <c r="CH37" s="1543"/>
      <c r="CI37" s="1543"/>
      <c r="CJ37" s="1543"/>
      <c r="CK37" s="1543"/>
      <c r="CL37" s="1543"/>
      <c r="CM37" s="1547"/>
      <c r="CN37" s="726"/>
      <c r="CO37" s="726"/>
      <c r="CP37" s="726"/>
      <c r="CQ37" s="726"/>
      <c r="CR37" s="726"/>
      <c r="CS37" s="726"/>
      <c r="CT37" s="726"/>
      <c r="CU37" s="726"/>
      <c r="CV37" s="726"/>
      <c r="CW37" s="726"/>
      <c r="CX37" s="726"/>
      <c r="CY37" s="726"/>
      <c r="CZ37" s="726"/>
      <c r="DA37" s="726"/>
      <c r="DB37" s="726"/>
      <c r="DC37" s="726"/>
      <c r="DD37" s="726"/>
      <c r="DE37" s="726"/>
      <c r="DF37" s="726"/>
      <c r="DG37" s="726"/>
      <c r="DH37" s="726"/>
      <c r="DI37" s="726"/>
      <c r="DJ37" s="726"/>
      <c r="DK37" s="726"/>
      <c r="DL37" s="726"/>
      <c r="DM37" s="726"/>
      <c r="DN37" s="726"/>
      <c r="DO37" s="726"/>
      <c r="DP37" s="726"/>
      <c r="DQ37" s="726"/>
      <c r="DR37" s="726"/>
      <c r="DS37" s="726"/>
      <c r="DT37" s="726"/>
      <c r="DU37" s="726"/>
      <c r="DV37" s="726"/>
      <c r="DW37" s="726"/>
      <c r="DX37" s="726"/>
      <c r="DY37" s="726"/>
      <c r="DZ37" s="726"/>
      <c r="EA37" s="726"/>
      <c r="EB37" s="726"/>
      <c r="EC37" s="726"/>
      <c r="ED37" s="726"/>
      <c r="EE37" s="726"/>
      <c r="EF37" s="726"/>
      <c r="EG37" s="726"/>
      <c r="EH37" s="726"/>
      <c r="EI37" s="726"/>
      <c r="EJ37" s="726"/>
      <c r="EK37" s="726"/>
      <c r="EL37" s="726"/>
      <c r="EM37" s="726"/>
      <c r="EN37" s="726"/>
      <c r="EO37" s="726"/>
      <c r="EP37" s="726"/>
      <c r="EQ37" s="726"/>
      <c r="ER37" s="726"/>
      <c r="ES37" s="726"/>
      <c r="ET37" s="726"/>
      <c r="EU37" s="726"/>
      <c r="EV37" s="726"/>
      <c r="EW37" s="726"/>
      <c r="EX37" s="848"/>
    </row>
    <row r="38" spans="1:154" ht="6.95" customHeight="1" x14ac:dyDescent="0.15">
      <c r="A38" s="1798"/>
      <c r="B38" s="846"/>
      <c r="C38" s="1669"/>
      <c r="D38" s="1800"/>
      <c r="E38" s="1800"/>
      <c r="F38" s="855"/>
      <c r="G38" s="391"/>
      <c r="H38" s="388"/>
      <c r="I38" s="388"/>
      <c r="J38" s="388"/>
      <c r="K38" s="388"/>
      <c r="L38" s="388"/>
      <c r="M38" s="393"/>
      <c r="N38" s="390"/>
      <c r="O38" s="1668">
        <f>SUM(O34:W37)</f>
        <v>752120</v>
      </c>
      <c r="P38" s="1543"/>
      <c r="Q38" s="1543"/>
      <c r="R38" s="1543"/>
      <c r="S38" s="1543"/>
      <c r="T38" s="1543"/>
      <c r="U38" s="1543"/>
      <c r="V38" s="1543"/>
      <c r="W38" s="1547"/>
      <c r="X38" s="391"/>
      <c r="Y38" s="388"/>
      <c r="Z38" s="388"/>
      <c r="AA38" s="388"/>
      <c r="AB38" s="388"/>
      <c r="AC38" s="388"/>
      <c r="AD38" s="393"/>
      <c r="AE38" s="390"/>
      <c r="AF38" s="1668">
        <f>SUM(AF34:AN37)</f>
        <v>804224</v>
      </c>
      <c r="AG38" s="1543"/>
      <c r="AH38" s="1543"/>
      <c r="AI38" s="1543"/>
      <c r="AJ38" s="1543"/>
      <c r="AK38" s="1543"/>
      <c r="AL38" s="1543"/>
      <c r="AM38" s="1543"/>
      <c r="AN38" s="1547"/>
      <c r="AO38" s="387"/>
      <c r="AP38" s="388"/>
      <c r="AQ38" s="388"/>
      <c r="AR38" s="388"/>
      <c r="AS38" s="388"/>
      <c r="AT38" s="388"/>
      <c r="AU38" s="393"/>
      <c r="AV38" s="390"/>
      <c r="AW38" s="1668">
        <f>SUM(AW34:BE37)</f>
        <v>834996</v>
      </c>
      <c r="AX38" s="1543"/>
      <c r="AY38" s="1543"/>
      <c r="AZ38" s="1543"/>
      <c r="BA38" s="1543"/>
      <c r="BB38" s="1543"/>
      <c r="BC38" s="1543"/>
      <c r="BD38" s="1543"/>
      <c r="BE38" s="1547"/>
      <c r="BF38" s="391"/>
      <c r="BG38" s="388"/>
      <c r="BH38" s="388"/>
      <c r="BI38" s="388"/>
      <c r="BJ38" s="388"/>
      <c r="BK38" s="388"/>
      <c r="BL38" s="393"/>
      <c r="BM38" s="390"/>
      <c r="BN38" s="1668">
        <f>SUM(BN34:BV37)</f>
        <v>843544</v>
      </c>
      <c r="BO38" s="1543"/>
      <c r="BP38" s="1543"/>
      <c r="BQ38" s="1543"/>
      <c r="BR38" s="1543"/>
      <c r="BS38" s="1543"/>
      <c r="BT38" s="1543"/>
      <c r="BU38" s="1543"/>
      <c r="BV38" s="1547"/>
      <c r="BW38" s="391"/>
      <c r="BX38" s="388"/>
      <c r="BY38" s="388"/>
      <c r="BZ38" s="388"/>
      <c r="CA38" s="388"/>
      <c r="CB38" s="388"/>
      <c r="CC38" s="393"/>
      <c r="CD38" s="390"/>
      <c r="CE38" s="1668">
        <f>SUM(CE34:CM37)</f>
        <v>842974</v>
      </c>
      <c r="CF38" s="1543"/>
      <c r="CG38" s="1543"/>
      <c r="CH38" s="1543"/>
      <c r="CI38" s="1543"/>
      <c r="CJ38" s="1543"/>
      <c r="CK38" s="1543"/>
      <c r="CL38" s="1543"/>
      <c r="CM38" s="1547"/>
      <c r="CN38" s="726"/>
      <c r="CO38" s="726"/>
      <c r="CP38" s="726"/>
      <c r="CQ38" s="726"/>
      <c r="CR38" s="726"/>
      <c r="CS38" s="726"/>
      <c r="CT38" s="726"/>
      <c r="CU38" s="726"/>
      <c r="CV38" s="726"/>
      <c r="CW38" s="726"/>
      <c r="CX38" s="726"/>
      <c r="CY38" s="726"/>
      <c r="CZ38" s="726"/>
      <c r="DA38" s="726"/>
      <c r="DB38" s="726"/>
      <c r="DC38" s="726"/>
      <c r="DD38" s="726"/>
      <c r="DE38" s="726"/>
      <c r="DF38" s="726"/>
      <c r="DG38" s="726"/>
      <c r="DH38" s="726"/>
      <c r="DI38" s="726"/>
      <c r="DJ38" s="726"/>
      <c r="DK38" s="726"/>
      <c r="DL38" s="726"/>
      <c r="DM38" s="726"/>
      <c r="DN38" s="726"/>
      <c r="DO38" s="726"/>
      <c r="DP38" s="726"/>
      <c r="DQ38" s="726"/>
      <c r="DR38" s="726"/>
      <c r="DS38" s="726"/>
      <c r="DT38" s="726"/>
      <c r="DU38" s="726"/>
      <c r="DV38" s="726"/>
      <c r="DW38" s="726"/>
      <c r="DX38" s="726"/>
      <c r="DY38" s="726"/>
      <c r="DZ38" s="726"/>
      <c r="EA38" s="726"/>
      <c r="EB38" s="726"/>
      <c r="EC38" s="726"/>
      <c r="ED38" s="726"/>
      <c r="EE38" s="726"/>
      <c r="EF38" s="726"/>
      <c r="EG38" s="726"/>
      <c r="EH38" s="726"/>
      <c r="EI38" s="726"/>
      <c r="EJ38" s="726"/>
      <c r="EK38" s="726"/>
      <c r="EL38" s="726"/>
      <c r="EM38" s="726"/>
      <c r="EN38" s="726"/>
      <c r="EO38" s="726"/>
      <c r="EP38" s="726"/>
      <c r="EQ38" s="726"/>
      <c r="ER38" s="726"/>
      <c r="ES38" s="726"/>
      <c r="ET38" s="726"/>
      <c r="EU38" s="726"/>
      <c r="EV38" s="726"/>
      <c r="EW38" s="726"/>
      <c r="EX38" s="848"/>
    </row>
    <row r="39" spans="1:154" ht="6.95" customHeight="1" x14ac:dyDescent="0.15">
      <c r="A39" s="1798"/>
      <c r="B39" s="495"/>
      <c r="C39" s="1670"/>
      <c r="D39" s="1771"/>
      <c r="E39" s="1771"/>
      <c r="F39" s="851"/>
      <c r="G39" s="403"/>
      <c r="H39" s="404"/>
      <c r="I39" s="404"/>
      <c r="J39" s="404"/>
      <c r="K39" s="404"/>
      <c r="L39" s="404"/>
      <c r="M39" s="405"/>
      <c r="N39" s="406"/>
      <c r="O39" s="1667"/>
      <c r="P39" s="1518"/>
      <c r="Q39" s="1518"/>
      <c r="R39" s="1518"/>
      <c r="S39" s="1518"/>
      <c r="T39" s="1518"/>
      <c r="U39" s="1518"/>
      <c r="V39" s="1518"/>
      <c r="W39" s="1618"/>
      <c r="X39" s="403"/>
      <c r="Y39" s="404"/>
      <c r="Z39" s="404"/>
      <c r="AA39" s="404"/>
      <c r="AB39" s="404"/>
      <c r="AC39" s="404"/>
      <c r="AD39" s="405"/>
      <c r="AE39" s="406"/>
      <c r="AF39" s="1667"/>
      <c r="AG39" s="1518"/>
      <c r="AH39" s="1518"/>
      <c r="AI39" s="1518"/>
      <c r="AJ39" s="1518"/>
      <c r="AK39" s="1518"/>
      <c r="AL39" s="1518"/>
      <c r="AM39" s="1518"/>
      <c r="AN39" s="1618"/>
      <c r="AO39" s="407"/>
      <c r="AP39" s="404"/>
      <c r="AQ39" s="404"/>
      <c r="AR39" s="404"/>
      <c r="AS39" s="404"/>
      <c r="AT39" s="404"/>
      <c r="AU39" s="405"/>
      <c r="AV39" s="406"/>
      <c r="AW39" s="1667"/>
      <c r="AX39" s="1518"/>
      <c r="AY39" s="1518"/>
      <c r="AZ39" s="1518"/>
      <c r="BA39" s="1518"/>
      <c r="BB39" s="1518"/>
      <c r="BC39" s="1518"/>
      <c r="BD39" s="1518"/>
      <c r="BE39" s="1618"/>
      <c r="BF39" s="403"/>
      <c r="BG39" s="404"/>
      <c r="BH39" s="404"/>
      <c r="BI39" s="404"/>
      <c r="BJ39" s="404"/>
      <c r="BK39" s="404"/>
      <c r="BL39" s="405"/>
      <c r="BM39" s="406"/>
      <c r="BN39" s="1667"/>
      <c r="BO39" s="1518"/>
      <c r="BP39" s="1518"/>
      <c r="BQ39" s="1518"/>
      <c r="BR39" s="1518"/>
      <c r="BS39" s="1518"/>
      <c r="BT39" s="1518"/>
      <c r="BU39" s="1518"/>
      <c r="BV39" s="1618"/>
      <c r="BW39" s="403"/>
      <c r="BX39" s="404"/>
      <c r="BY39" s="404"/>
      <c r="BZ39" s="404"/>
      <c r="CA39" s="404"/>
      <c r="CB39" s="404"/>
      <c r="CC39" s="405"/>
      <c r="CD39" s="406"/>
      <c r="CE39" s="1667"/>
      <c r="CF39" s="1518"/>
      <c r="CG39" s="1518"/>
      <c r="CH39" s="1518"/>
      <c r="CI39" s="1518"/>
      <c r="CJ39" s="1518"/>
      <c r="CK39" s="1518"/>
      <c r="CL39" s="1518"/>
      <c r="CM39" s="1618"/>
      <c r="CN39" s="726"/>
      <c r="CO39" s="726"/>
      <c r="CP39" s="726"/>
      <c r="CQ39" s="726"/>
      <c r="CR39" s="726"/>
      <c r="CS39" s="726"/>
      <c r="CT39" s="726"/>
      <c r="CU39" s="726"/>
      <c r="CV39" s="726"/>
      <c r="CW39" s="726"/>
      <c r="CX39" s="726"/>
      <c r="CY39" s="726"/>
      <c r="CZ39" s="726"/>
      <c r="DA39" s="726"/>
      <c r="DB39" s="726"/>
      <c r="DC39" s="726"/>
      <c r="DD39" s="726"/>
      <c r="DE39" s="726"/>
      <c r="DF39" s="726"/>
      <c r="DG39" s="726"/>
      <c r="DH39" s="726"/>
      <c r="DI39" s="726"/>
      <c r="DJ39" s="726"/>
      <c r="DK39" s="726"/>
      <c r="DL39" s="726"/>
      <c r="DM39" s="726"/>
      <c r="DN39" s="726"/>
      <c r="DO39" s="726"/>
      <c r="DP39" s="726"/>
      <c r="DQ39" s="726"/>
      <c r="DR39" s="726"/>
      <c r="DS39" s="726"/>
      <c r="DT39" s="726"/>
      <c r="DU39" s="726"/>
      <c r="DV39" s="726"/>
      <c r="DW39" s="726"/>
      <c r="DX39" s="726"/>
      <c r="DY39" s="726"/>
      <c r="DZ39" s="726"/>
      <c r="EA39" s="726"/>
      <c r="EB39" s="726"/>
      <c r="EC39" s="726"/>
      <c r="ED39" s="726"/>
      <c r="EE39" s="726"/>
      <c r="EF39" s="726"/>
      <c r="EG39" s="726"/>
      <c r="EH39" s="726"/>
      <c r="EI39" s="726"/>
      <c r="EJ39" s="726"/>
      <c r="EK39" s="726"/>
      <c r="EL39" s="726"/>
      <c r="EM39" s="726"/>
      <c r="EN39" s="726"/>
      <c r="EO39" s="726"/>
      <c r="EP39" s="726"/>
      <c r="EQ39" s="726"/>
      <c r="ER39" s="726"/>
      <c r="ES39" s="726"/>
      <c r="ET39" s="726"/>
      <c r="EU39" s="726"/>
      <c r="EV39" s="726"/>
      <c r="EW39" s="726"/>
      <c r="EX39" s="726"/>
    </row>
    <row r="40" spans="1:154" ht="19.5" customHeight="1" x14ac:dyDescent="0.15">
      <c r="A40" s="1798"/>
      <c r="B40" s="493"/>
      <c r="C40" s="497" t="s">
        <v>953</v>
      </c>
      <c r="D40" s="1794" t="s">
        <v>954</v>
      </c>
      <c r="E40" s="1795"/>
      <c r="F40" s="852"/>
      <c r="G40" s="412"/>
      <c r="H40" s="413"/>
      <c r="I40" s="413"/>
      <c r="J40" s="414"/>
      <c r="K40" s="414"/>
      <c r="L40" s="414"/>
      <c r="M40" s="414"/>
      <c r="N40" s="415"/>
      <c r="O40" s="1622">
        <v>0</v>
      </c>
      <c r="P40" s="1619"/>
      <c r="Q40" s="1789"/>
      <c r="R40" s="1789"/>
      <c r="S40" s="1789"/>
      <c r="T40" s="1789"/>
      <c r="U40" s="1789"/>
      <c r="V40" s="1789"/>
      <c r="W40" s="1791"/>
      <c r="X40" s="403"/>
      <c r="Y40" s="416"/>
      <c r="Z40" s="417"/>
      <c r="AA40" s="417"/>
      <c r="AB40" s="417"/>
      <c r="AC40" s="417"/>
      <c r="AD40" s="417"/>
      <c r="AE40" s="418"/>
      <c r="AF40" s="1589">
        <v>0</v>
      </c>
      <c r="AG40" s="1590"/>
      <c r="AH40" s="1782"/>
      <c r="AI40" s="1782"/>
      <c r="AJ40" s="1782"/>
      <c r="AK40" s="1782"/>
      <c r="AL40" s="1782"/>
      <c r="AM40" s="1782"/>
      <c r="AN40" s="1796"/>
      <c r="AO40" s="407"/>
      <c r="AP40" s="416"/>
      <c r="AQ40" s="416"/>
      <c r="AR40" s="417"/>
      <c r="AS40" s="417"/>
      <c r="AT40" s="417"/>
      <c r="AU40" s="417"/>
      <c r="AV40" s="418"/>
      <c r="AW40" s="1589">
        <v>0</v>
      </c>
      <c r="AX40" s="1590"/>
      <c r="AY40" s="1782"/>
      <c r="AZ40" s="1782"/>
      <c r="BA40" s="1782"/>
      <c r="BB40" s="1782"/>
      <c r="BC40" s="1782"/>
      <c r="BD40" s="1782"/>
      <c r="BE40" s="1782"/>
      <c r="BF40" s="403"/>
      <c r="BG40" s="416"/>
      <c r="BH40" s="417"/>
      <c r="BI40" s="417"/>
      <c r="BJ40" s="417"/>
      <c r="BK40" s="417"/>
      <c r="BL40" s="417"/>
      <c r="BM40" s="418"/>
      <c r="BN40" s="1589">
        <v>0</v>
      </c>
      <c r="BO40" s="1590"/>
      <c r="BP40" s="1782"/>
      <c r="BQ40" s="1782"/>
      <c r="BR40" s="1782"/>
      <c r="BS40" s="1782"/>
      <c r="BT40" s="1782"/>
      <c r="BU40" s="1782"/>
      <c r="BV40" s="1796"/>
      <c r="BW40" s="403"/>
      <c r="BX40" s="416"/>
      <c r="BY40" s="417"/>
      <c r="BZ40" s="417"/>
      <c r="CA40" s="417"/>
      <c r="CB40" s="417"/>
      <c r="CC40" s="417"/>
      <c r="CD40" s="418"/>
      <c r="CE40" s="1589">
        <v>0</v>
      </c>
      <c r="CF40" s="1590"/>
      <c r="CG40" s="1782"/>
      <c r="CH40" s="1782"/>
      <c r="CI40" s="1782"/>
      <c r="CJ40" s="1782"/>
      <c r="CK40" s="1782"/>
      <c r="CL40" s="1782"/>
      <c r="CM40" s="1796"/>
      <c r="CN40" s="726"/>
      <c r="CO40" s="726"/>
      <c r="CP40" s="726"/>
      <c r="CQ40" s="726"/>
      <c r="CR40" s="726"/>
      <c r="CS40" s="726"/>
      <c r="CT40" s="726"/>
      <c r="CU40" s="726"/>
      <c r="CV40" s="726"/>
      <c r="CW40" s="726"/>
      <c r="CX40" s="726"/>
      <c r="CY40" s="726"/>
      <c r="CZ40" s="726"/>
      <c r="DA40" s="726"/>
      <c r="DB40" s="726"/>
      <c r="DC40" s="726"/>
      <c r="DD40" s="726"/>
      <c r="DE40" s="726"/>
      <c r="DF40" s="726"/>
      <c r="DG40" s="726"/>
      <c r="DH40" s="726"/>
      <c r="DI40" s="726"/>
      <c r="DJ40" s="726"/>
      <c r="DK40" s="726"/>
      <c r="DL40" s="726"/>
      <c r="DM40" s="726"/>
      <c r="DN40" s="726"/>
      <c r="DO40" s="726"/>
      <c r="DP40" s="726"/>
      <c r="DQ40" s="726"/>
      <c r="DR40" s="726"/>
      <c r="DS40" s="726"/>
      <c r="DT40" s="726"/>
      <c r="DU40" s="726"/>
      <c r="DV40" s="726"/>
      <c r="DW40" s="726"/>
      <c r="DX40" s="726"/>
      <c r="DY40" s="726"/>
      <c r="DZ40" s="726"/>
      <c r="EA40" s="726"/>
      <c r="EB40" s="726"/>
      <c r="EC40" s="726"/>
      <c r="ED40" s="726"/>
      <c r="EE40" s="726"/>
      <c r="EF40" s="726"/>
      <c r="EG40" s="726"/>
      <c r="EH40" s="726"/>
      <c r="EI40" s="726"/>
      <c r="EJ40" s="726"/>
      <c r="EK40" s="726"/>
      <c r="EL40" s="726"/>
      <c r="EM40" s="726"/>
      <c r="EN40" s="726"/>
      <c r="EO40" s="726"/>
      <c r="EP40" s="726"/>
      <c r="EQ40" s="726"/>
      <c r="ER40" s="726"/>
      <c r="ES40" s="726"/>
      <c r="ET40" s="726"/>
      <c r="EU40" s="726"/>
      <c r="EV40" s="726"/>
      <c r="EW40" s="726"/>
      <c r="EX40" s="479"/>
    </row>
    <row r="41" spans="1:154" ht="19.5" customHeight="1" x14ac:dyDescent="0.15">
      <c r="A41" s="1799"/>
      <c r="B41" s="496"/>
      <c r="C41" s="486" t="s">
        <v>955</v>
      </c>
      <c r="D41" s="1794" t="s">
        <v>148</v>
      </c>
      <c r="E41" s="1795"/>
      <c r="F41" s="851"/>
      <c r="G41" s="403"/>
      <c r="H41" s="416"/>
      <c r="I41" s="416"/>
      <c r="J41" s="417"/>
      <c r="K41" s="417"/>
      <c r="L41" s="417"/>
      <c r="M41" s="417"/>
      <c r="N41" s="418"/>
      <c r="O41" s="1589">
        <f>SUM(O33,O38,O40)</f>
        <v>1850236</v>
      </c>
      <c r="P41" s="1590"/>
      <c r="Q41" s="1782"/>
      <c r="R41" s="1782"/>
      <c r="S41" s="1782"/>
      <c r="T41" s="1782"/>
      <c r="U41" s="1782"/>
      <c r="V41" s="1782"/>
      <c r="W41" s="1796"/>
      <c r="X41" s="403"/>
      <c r="Y41" s="416"/>
      <c r="Z41" s="417"/>
      <c r="AA41" s="417"/>
      <c r="AB41" s="417"/>
      <c r="AC41" s="417"/>
      <c r="AD41" s="417"/>
      <c r="AE41" s="418"/>
      <c r="AF41" s="1589">
        <f>SUM(AF33,AF38,AF40)</f>
        <v>1973640</v>
      </c>
      <c r="AG41" s="1590"/>
      <c r="AH41" s="1782"/>
      <c r="AI41" s="1782"/>
      <c r="AJ41" s="1782"/>
      <c r="AK41" s="1782"/>
      <c r="AL41" s="1782"/>
      <c r="AM41" s="1782"/>
      <c r="AN41" s="1796"/>
      <c r="AO41" s="407"/>
      <c r="AP41" s="416"/>
      <c r="AQ41" s="416"/>
      <c r="AR41" s="417"/>
      <c r="AS41" s="417"/>
      <c r="AT41" s="417"/>
      <c r="AU41" s="417"/>
      <c r="AV41" s="418"/>
      <c r="AW41" s="1589">
        <f>SUM(AW33,AW38,AW40)</f>
        <v>2020522</v>
      </c>
      <c r="AX41" s="1590"/>
      <c r="AY41" s="1782"/>
      <c r="AZ41" s="1782"/>
      <c r="BA41" s="1782"/>
      <c r="BB41" s="1782"/>
      <c r="BC41" s="1782"/>
      <c r="BD41" s="1782"/>
      <c r="BE41" s="1782"/>
      <c r="BF41" s="403"/>
      <c r="BG41" s="416"/>
      <c r="BH41" s="417"/>
      <c r="BI41" s="417"/>
      <c r="BJ41" s="417"/>
      <c r="BK41" s="417"/>
      <c r="BL41" s="417"/>
      <c r="BM41" s="418"/>
      <c r="BN41" s="1589">
        <f>SUM(BN33,BN38,BN40)</f>
        <v>2040768</v>
      </c>
      <c r="BO41" s="1590"/>
      <c r="BP41" s="1782"/>
      <c r="BQ41" s="1782"/>
      <c r="BR41" s="1782"/>
      <c r="BS41" s="1782"/>
      <c r="BT41" s="1782"/>
      <c r="BU41" s="1782"/>
      <c r="BV41" s="1796"/>
      <c r="BW41" s="403"/>
      <c r="BX41" s="416"/>
      <c r="BY41" s="417"/>
      <c r="BZ41" s="417"/>
      <c r="CA41" s="417"/>
      <c r="CB41" s="417"/>
      <c r="CC41" s="417"/>
      <c r="CD41" s="418"/>
      <c r="CE41" s="1589">
        <f>SUM(CE33,CE38,CE40)</f>
        <v>2013418</v>
      </c>
      <c r="CF41" s="1590"/>
      <c r="CG41" s="1782"/>
      <c r="CH41" s="1782"/>
      <c r="CI41" s="1782"/>
      <c r="CJ41" s="1782"/>
      <c r="CK41" s="1782"/>
      <c r="CL41" s="1782"/>
      <c r="CM41" s="1796"/>
      <c r="CN41" s="726"/>
      <c r="CO41" s="726"/>
      <c r="CP41" s="726"/>
      <c r="CQ41" s="726"/>
      <c r="CR41" s="726"/>
      <c r="CS41" s="726"/>
      <c r="CT41" s="726"/>
      <c r="CU41" s="726"/>
      <c r="CV41" s="726"/>
      <c r="CW41" s="726"/>
      <c r="CX41" s="726"/>
      <c r="CY41" s="726"/>
      <c r="CZ41" s="726"/>
      <c r="DA41" s="726"/>
      <c r="DB41" s="726"/>
      <c r="DC41" s="726"/>
      <c r="DD41" s="726"/>
      <c r="DE41" s="726"/>
      <c r="DF41" s="726"/>
      <c r="DG41" s="726"/>
      <c r="DH41" s="726"/>
      <c r="DI41" s="726"/>
      <c r="DJ41" s="726"/>
      <c r="DK41" s="726"/>
      <c r="DL41" s="726"/>
      <c r="DM41" s="726"/>
      <c r="DN41" s="726"/>
      <c r="DO41" s="726"/>
      <c r="DP41" s="726"/>
      <c r="DQ41" s="726"/>
      <c r="DR41" s="726"/>
      <c r="DS41" s="726"/>
      <c r="DT41" s="726"/>
      <c r="DU41" s="726"/>
      <c r="DV41" s="726"/>
      <c r="DW41" s="726"/>
      <c r="DX41" s="726"/>
      <c r="DY41" s="726"/>
      <c r="DZ41" s="726"/>
      <c r="EA41" s="726"/>
      <c r="EB41" s="726"/>
      <c r="EC41" s="726"/>
      <c r="ED41" s="726"/>
      <c r="EE41" s="726"/>
      <c r="EF41" s="726"/>
      <c r="EG41" s="726"/>
      <c r="EH41" s="726"/>
      <c r="EI41" s="726"/>
      <c r="EJ41" s="726"/>
      <c r="EK41" s="726"/>
      <c r="EL41" s="726"/>
      <c r="EM41" s="726"/>
      <c r="EN41" s="726"/>
      <c r="EO41" s="726"/>
      <c r="EP41" s="726"/>
      <c r="EQ41" s="726"/>
      <c r="ER41" s="726"/>
      <c r="ES41" s="726"/>
      <c r="ET41" s="726"/>
      <c r="EU41" s="726"/>
      <c r="EV41" s="726"/>
      <c r="EW41" s="726"/>
    </row>
    <row r="42" spans="1:154" ht="19.5" customHeight="1" x14ac:dyDescent="0.15">
      <c r="A42" s="498" t="s">
        <v>897</v>
      </c>
      <c r="B42" s="499"/>
      <c r="C42" s="1794" t="s">
        <v>60</v>
      </c>
      <c r="D42" s="1794"/>
      <c r="E42" s="1794"/>
      <c r="F42" s="499"/>
      <c r="G42" s="423"/>
      <c r="H42" s="414"/>
      <c r="I42" s="414"/>
      <c r="J42" s="414"/>
      <c r="K42" s="414"/>
      <c r="L42" s="414"/>
      <c r="M42" s="414"/>
      <c r="N42" s="415"/>
      <c r="O42" s="1622">
        <v>115400</v>
      </c>
      <c r="P42" s="1619"/>
      <c r="Q42" s="1789"/>
      <c r="R42" s="1789"/>
      <c r="S42" s="1789"/>
      <c r="T42" s="1789"/>
      <c r="U42" s="1789"/>
      <c r="V42" s="1789"/>
      <c r="W42" s="1791"/>
      <c r="X42" s="423"/>
      <c r="Y42" s="414"/>
      <c r="Z42" s="414"/>
      <c r="AA42" s="414"/>
      <c r="AB42" s="414"/>
      <c r="AC42" s="414"/>
      <c r="AD42" s="414"/>
      <c r="AE42" s="415"/>
      <c r="AF42" s="1622">
        <v>115400</v>
      </c>
      <c r="AG42" s="1619"/>
      <c r="AH42" s="1789"/>
      <c r="AI42" s="1789"/>
      <c r="AJ42" s="1789"/>
      <c r="AK42" s="1789"/>
      <c r="AL42" s="1789"/>
      <c r="AM42" s="1789"/>
      <c r="AN42" s="1791"/>
      <c r="AO42" s="424"/>
      <c r="AP42" s="414"/>
      <c r="AQ42" s="414"/>
      <c r="AR42" s="414"/>
      <c r="AS42" s="414"/>
      <c r="AT42" s="414"/>
      <c r="AU42" s="414"/>
      <c r="AV42" s="415"/>
      <c r="AW42" s="1622">
        <v>115400</v>
      </c>
      <c r="AX42" s="1619"/>
      <c r="AY42" s="1789"/>
      <c r="AZ42" s="1789"/>
      <c r="BA42" s="1789"/>
      <c r="BB42" s="1789"/>
      <c r="BC42" s="1789"/>
      <c r="BD42" s="1789"/>
      <c r="BE42" s="1789"/>
      <c r="BF42" s="423"/>
      <c r="BG42" s="414"/>
      <c r="BH42" s="414"/>
      <c r="BI42" s="414"/>
      <c r="BJ42" s="414"/>
      <c r="BK42" s="414"/>
      <c r="BL42" s="414"/>
      <c r="BM42" s="415"/>
      <c r="BN42" s="1622">
        <v>115400</v>
      </c>
      <c r="BO42" s="1619"/>
      <c r="BP42" s="1789"/>
      <c r="BQ42" s="1789"/>
      <c r="BR42" s="1789"/>
      <c r="BS42" s="1789"/>
      <c r="BT42" s="1789"/>
      <c r="BU42" s="1789"/>
      <c r="BV42" s="1791"/>
      <c r="BW42" s="423"/>
      <c r="BX42" s="414"/>
      <c r="BY42" s="414"/>
      <c r="BZ42" s="414"/>
      <c r="CA42" s="414"/>
      <c r="CB42" s="414"/>
      <c r="CC42" s="414"/>
      <c r="CD42" s="415"/>
      <c r="CE42" s="1622">
        <v>115400</v>
      </c>
      <c r="CF42" s="1619"/>
      <c r="CG42" s="1789"/>
      <c r="CH42" s="1789"/>
      <c r="CI42" s="1789"/>
      <c r="CJ42" s="1789"/>
      <c r="CK42" s="1789"/>
      <c r="CL42" s="1789"/>
      <c r="CM42" s="1791"/>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c r="DV42" s="726"/>
      <c r="DW42" s="726"/>
      <c r="DX42" s="726"/>
      <c r="DY42" s="726"/>
      <c r="DZ42" s="726"/>
      <c r="EA42" s="726"/>
      <c r="EB42" s="726"/>
      <c r="EC42" s="726"/>
      <c r="ED42" s="726"/>
      <c r="EE42" s="726"/>
      <c r="EF42" s="726"/>
      <c r="EG42" s="726"/>
      <c r="EH42" s="726"/>
      <c r="EI42" s="726"/>
      <c r="EJ42" s="726"/>
      <c r="EK42" s="726"/>
      <c r="EL42" s="726"/>
      <c r="EM42" s="726"/>
      <c r="EN42" s="726"/>
      <c r="EO42" s="726"/>
      <c r="EP42" s="726"/>
      <c r="EQ42" s="726"/>
      <c r="ER42" s="726"/>
      <c r="ES42" s="726"/>
      <c r="ET42" s="726"/>
      <c r="EU42" s="726"/>
      <c r="EV42" s="726"/>
      <c r="EW42" s="726"/>
    </row>
    <row r="43" spans="1:154" ht="19.5" customHeight="1" x14ac:dyDescent="0.15">
      <c r="A43" s="854" t="s">
        <v>898</v>
      </c>
      <c r="B43" s="477"/>
      <c r="C43" s="1759" t="s">
        <v>584</v>
      </c>
      <c r="D43" s="1759"/>
      <c r="E43" s="1759"/>
      <c r="F43" s="477"/>
      <c r="G43" s="427"/>
      <c r="H43" s="428"/>
      <c r="I43" s="428"/>
      <c r="J43" s="428"/>
      <c r="K43" s="428"/>
      <c r="L43" s="428"/>
      <c r="M43" s="428"/>
      <c r="N43" s="429"/>
      <c r="O43" s="1622">
        <v>0</v>
      </c>
      <c r="P43" s="1619"/>
      <c r="Q43" s="1619"/>
      <c r="R43" s="1619"/>
      <c r="S43" s="1619"/>
      <c r="T43" s="1619"/>
      <c r="U43" s="1619"/>
      <c r="V43" s="1619"/>
      <c r="W43" s="1685"/>
      <c r="X43" s="427"/>
      <c r="Y43" s="428"/>
      <c r="Z43" s="428"/>
      <c r="AA43" s="428"/>
      <c r="AB43" s="428"/>
      <c r="AC43" s="428"/>
      <c r="AD43" s="428"/>
      <c r="AE43" s="429"/>
      <c r="AF43" s="1622">
        <v>0</v>
      </c>
      <c r="AG43" s="1619"/>
      <c r="AH43" s="1619"/>
      <c r="AI43" s="1619"/>
      <c r="AJ43" s="1619"/>
      <c r="AK43" s="1619"/>
      <c r="AL43" s="1619"/>
      <c r="AM43" s="1619"/>
      <c r="AN43" s="1685"/>
      <c r="AO43" s="393"/>
      <c r="AP43" s="428"/>
      <c r="AQ43" s="428"/>
      <c r="AR43" s="428"/>
      <c r="AS43" s="428"/>
      <c r="AT43" s="428"/>
      <c r="AU43" s="428"/>
      <c r="AV43" s="429"/>
      <c r="AW43" s="1622">
        <v>0</v>
      </c>
      <c r="AX43" s="1619"/>
      <c r="AY43" s="1619"/>
      <c r="AZ43" s="1619"/>
      <c r="BA43" s="1619"/>
      <c r="BB43" s="1619"/>
      <c r="BC43" s="1619"/>
      <c r="BD43" s="1619"/>
      <c r="BE43" s="1685"/>
      <c r="BF43" s="427"/>
      <c r="BG43" s="428"/>
      <c r="BH43" s="428"/>
      <c r="BI43" s="428"/>
      <c r="BJ43" s="428"/>
      <c r="BK43" s="428"/>
      <c r="BL43" s="428"/>
      <c r="BM43" s="429"/>
      <c r="BN43" s="1622">
        <v>0</v>
      </c>
      <c r="BO43" s="1619"/>
      <c r="BP43" s="1619"/>
      <c r="BQ43" s="1619"/>
      <c r="BR43" s="1619"/>
      <c r="BS43" s="1619"/>
      <c r="BT43" s="1619"/>
      <c r="BU43" s="1619"/>
      <c r="BV43" s="1685"/>
      <c r="BW43" s="427"/>
      <c r="BX43" s="428"/>
      <c r="BY43" s="428"/>
      <c r="BZ43" s="428"/>
      <c r="CA43" s="428"/>
      <c r="CB43" s="428"/>
      <c r="CC43" s="428"/>
      <c r="CD43" s="429"/>
      <c r="CE43" s="1622">
        <v>0</v>
      </c>
      <c r="CF43" s="1619"/>
      <c r="CG43" s="1619"/>
      <c r="CH43" s="1619"/>
      <c r="CI43" s="1619"/>
      <c r="CJ43" s="1619"/>
      <c r="CK43" s="1619"/>
      <c r="CL43" s="1619"/>
      <c r="CM43" s="1685"/>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c r="DM43" s="726"/>
      <c r="DN43" s="726"/>
      <c r="DO43" s="726"/>
      <c r="DP43" s="726"/>
      <c r="DQ43" s="726"/>
      <c r="DR43" s="726"/>
      <c r="DS43" s="726"/>
      <c r="DT43" s="726"/>
      <c r="DU43" s="726"/>
      <c r="DV43" s="726"/>
      <c r="DW43" s="726"/>
      <c r="DX43" s="726"/>
      <c r="DY43" s="726"/>
      <c r="DZ43" s="726"/>
      <c r="EA43" s="726"/>
      <c r="EB43" s="726"/>
      <c r="EC43" s="726"/>
      <c r="ED43" s="726"/>
      <c r="EE43" s="726"/>
      <c r="EF43" s="726"/>
      <c r="EG43" s="726"/>
      <c r="EH43" s="726"/>
      <c r="EI43" s="726"/>
      <c r="EJ43" s="726"/>
      <c r="EK43" s="726"/>
      <c r="EL43" s="726"/>
      <c r="EM43" s="726"/>
      <c r="EN43" s="726"/>
      <c r="EO43" s="726"/>
      <c r="EP43" s="726"/>
      <c r="EQ43" s="726"/>
      <c r="ER43" s="726"/>
      <c r="ES43" s="726"/>
      <c r="ET43" s="726"/>
      <c r="EU43" s="726"/>
      <c r="EV43" s="726"/>
      <c r="EW43" s="726"/>
    </row>
    <row r="44" spans="1:154" ht="19.5" customHeight="1" x14ac:dyDescent="0.15">
      <c r="A44" s="498" t="s">
        <v>899</v>
      </c>
      <c r="B44" s="499"/>
      <c r="C44" s="1803" t="s">
        <v>22</v>
      </c>
      <c r="D44" s="1803"/>
      <c r="E44" s="1803"/>
      <c r="F44" s="1803"/>
      <c r="G44" s="423"/>
      <c r="H44" s="414"/>
      <c r="I44" s="414"/>
      <c r="J44" s="414"/>
      <c r="K44" s="414"/>
      <c r="L44" s="414"/>
      <c r="M44" s="414"/>
      <c r="N44" s="415"/>
      <c r="O44" s="1622">
        <f>SUM(O28,O41,O42,O43)</f>
        <v>7120632</v>
      </c>
      <c r="P44" s="1619"/>
      <c r="Q44" s="1619"/>
      <c r="R44" s="1619"/>
      <c r="S44" s="1619"/>
      <c r="T44" s="1619"/>
      <c r="U44" s="1619"/>
      <c r="V44" s="1619"/>
      <c r="W44" s="1685"/>
      <c r="X44" s="423"/>
      <c r="Y44" s="414"/>
      <c r="Z44" s="414"/>
      <c r="AA44" s="414"/>
      <c r="AB44" s="414"/>
      <c r="AC44" s="414"/>
      <c r="AD44" s="414"/>
      <c r="AE44" s="415"/>
      <c r="AF44" s="1622">
        <f>SUM(AF28,AF41,AF42,AF43)</f>
        <v>7575428</v>
      </c>
      <c r="AG44" s="1619"/>
      <c r="AH44" s="1619"/>
      <c r="AI44" s="1619"/>
      <c r="AJ44" s="1619"/>
      <c r="AK44" s="1619"/>
      <c r="AL44" s="1619"/>
      <c r="AM44" s="1619"/>
      <c r="AN44" s="1685"/>
      <c r="AO44" s="424"/>
      <c r="AP44" s="414"/>
      <c r="AQ44" s="414"/>
      <c r="AR44" s="414"/>
      <c r="AS44" s="414"/>
      <c r="AT44" s="414"/>
      <c r="AU44" s="414"/>
      <c r="AV44" s="415"/>
      <c r="AW44" s="1622">
        <f>SUM(AW28,AW41,AW42,AW43)</f>
        <v>7693344</v>
      </c>
      <c r="AX44" s="1619"/>
      <c r="AY44" s="1619"/>
      <c r="AZ44" s="1619"/>
      <c r="BA44" s="1619"/>
      <c r="BB44" s="1619"/>
      <c r="BC44" s="1619"/>
      <c r="BD44" s="1619"/>
      <c r="BE44" s="1619"/>
      <c r="BF44" s="423"/>
      <c r="BG44" s="414"/>
      <c r="BH44" s="414"/>
      <c r="BI44" s="414"/>
      <c r="BJ44" s="414"/>
      <c r="BK44" s="414"/>
      <c r="BL44" s="414"/>
      <c r="BM44" s="415"/>
      <c r="BN44" s="1622">
        <f>SUM(BN28,BN41,BN42,BN43)</f>
        <v>7765820</v>
      </c>
      <c r="BO44" s="1619"/>
      <c r="BP44" s="1619"/>
      <c r="BQ44" s="1619"/>
      <c r="BR44" s="1619"/>
      <c r="BS44" s="1619"/>
      <c r="BT44" s="1619"/>
      <c r="BU44" s="1619"/>
      <c r="BV44" s="1685"/>
      <c r="BW44" s="423"/>
      <c r="BX44" s="414"/>
      <c r="BY44" s="414"/>
      <c r="BZ44" s="414"/>
      <c r="CA44" s="414"/>
      <c r="CB44" s="414"/>
      <c r="CC44" s="414"/>
      <c r="CD44" s="415"/>
      <c r="CE44" s="1622">
        <f>SUM(CE28,CE41,CE42,CE43)</f>
        <v>7616070</v>
      </c>
      <c r="CF44" s="1619"/>
      <c r="CG44" s="1619"/>
      <c r="CH44" s="1619"/>
      <c r="CI44" s="1619"/>
      <c r="CJ44" s="1619"/>
      <c r="CK44" s="1619"/>
      <c r="CL44" s="1619"/>
      <c r="CM44" s="1685"/>
      <c r="CN44" s="726"/>
      <c r="CO44" s="726"/>
      <c r="CP44" s="726"/>
      <c r="CQ44" s="726"/>
      <c r="CR44" s="726"/>
      <c r="CS44" s="726"/>
      <c r="CT44" s="726"/>
      <c r="CU44" s="726"/>
      <c r="CV44" s="726"/>
      <c r="CW44" s="726"/>
      <c r="CX44" s="726"/>
      <c r="CY44" s="726"/>
      <c r="CZ44" s="726"/>
      <c r="DA44" s="726"/>
      <c r="DB44" s="726"/>
      <c r="DC44" s="726"/>
      <c r="DD44" s="726"/>
      <c r="DE44" s="726"/>
      <c r="DF44" s="726"/>
      <c r="DG44" s="726"/>
      <c r="DH44" s="726"/>
      <c r="DI44" s="726"/>
      <c r="DJ44" s="726"/>
      <c r="DK44" s="726"/>
      <c r="DL44" s="726"/>
      <c r="DM44" s="726"/>
      <c r="DN44" s="726"/>
      <c r="DO44" s="726"/>
      <c r="DP44" s="726"/>
      <c r="DQ44" s="726"/>
      <c r="DR44" s="726"/>
      <c r="DS44" s="726"/>
      <c r="DT44" s="726"/>
      <c r="DU44" s="726"/>
      <c r="DV44" s="726"/>
      <c r="DW44" s="726"/>
      <c r="DX44" s="726"/>
      <c r="DY44" s="726"/>
      <c r="DZ44" s="726"/>
      <c r="EA44" s="726"/>
      <c r="EB44" s="726"/>
      <c r="EC44" s="726"/>
      <c r="ED44" s="726"/>
      <c r="EE44" s="726"/>
      <c r="EF44" s="726"/>
      <c r="EG44" s="726"/>
      <c r="EH44" s="726"/>
      <c r="EI44" s="726"/>
      <c r="EJ44" s="726"/>
      <c r="EK44" s="726"/>
      <c r="EL44" s="726"/>
      <c r="EM44" s="726"/>
      <c r="EN44" s="726"/>
      <c r="EO44" s="726"/>
      <c r="EP44" s="726"/>
      <c r="EQ44" s="726"/>
      <c r="ER44" s="726"/>
      <c r="ES44" s="726"/>
      <c r="ET44" s="726"/>
      <c r="EU44" s="726"/>
      <c r="EV44" s="726"/>
      <c r="EW44" s="726"/>
    </row>
    <row r="45" spans="1:154" ht="7.5" customHeight="1" x14ac:dyDescent="0.15">
      <c r="A45" s="1808" t="s">
        <v>900</v>
      </c>
      <c r="B45" s="477"/>
      <c r="C45" s="1726" t="s">
        <v>762</v>
      </c>
      <c r="D45" s="1726"/>
      <c r="E45" s="1769" t="s">
        <v>910</v>
      </c>
      <c r="F45" s="477"/>
      <c r="G45" s="427"/>
      <c r="H45" s="428"/>
      <c r="I45" s="428"/>
      <c r="J45" s="428"/>
      <c r="K45" s="428"/>
      <c r="L45" s="428"/>
      <c r="M45" s="428"/>
      <c r="N45" s="429"/>
      <c r="O45" s="1534">
        <v>985303</v>
      </c>
      <c r="P45" s="1535"/>
      <c r="Q45" s="1751"/>
      <c r="R45" s="1751"/>
      <c r="S45" s="1751"/>
      <c r="T45" s="1751"/>
      <c r="U45" s="1751"/>
      <c r="V45" s="1751"/>
      <c r="W45" s="1752"/>
      <c r="X45" s="427"/>
      <c r="Y45" s="428"/>
      <c r="Z45" s="428"/>
      <c r="AA45" s="428"/>
      <c r="AB45" s="428"/>
      <c r="AC45" s="428"/>
      <c r="AD45" s="428"/>
      <c r="AE45" s="429"/>
      <c r="AF45" s="1534">
        <v>1052206</v>
      </c>
      <c r="AG45" s="1535"/>
      <c r="AH45" s="1535"/>
      <c r="AI45" s="1535"/>
      <c r="AJ45" s="1535"/>
      <c r="AK45" s="1535"/>
      <c r="AL45" s="1535"/>
      <c r="AM45" s="1535"/>
      <c r="AN45" s="1556"/>
      <c r="AO45" s="393"/>
      <c r="AP45" s="428"/>
      <c r="AQ45" s="428"/>
      <c r="AR45" s="428"/>
      <c r="AS45" s="428"/>
      <c r="AT45" s="428"/>
      <c r="AU45" s="428"/>
      <c r="AV45" s="429"/>
      <c r="AW45" s="1534">
        <v>1058361</v>
      </c>
      <c r="AX45" s="1535"/>
      <c r="AY45" s="1535"/>
      <c r="AZ45" s="1535"/>
      <c r="BA45" s="1535"/>
      <c r="BB45" s="1535"/>
      <c r="BC45" s="1535"/>
      <c r="BD45" s="1535"/>
      <c r="BE45" s="1535"/>
      <c r="BF45" s="427"/>
      <c r="BG45" s="428"/>
      <c r="BH45" s="428"/>
      <c r="BI45" s="428"/>
      <c r="BJ45" s="428"/>
      <c r="BK45" s="428"/>
      <c r="BL45" s="428"/>
      <c r="BM45" s="429"/>
      <c r="BN45" s="1534">
        <v>1060749</v>
      </c>
      <c r="BO45" s="1535"/>
      <c r="BP45" s="1535"/>
      <c r="BQ45" s="1535"/>
      <c r="BR45" s="1535"/>
      <c r="BS45" s="1535"/>
      <c r="BT45" s="1535"/>
      <c r="BU45" s="1535"/>
      <c r="BV45" s="1556"/>
      <c r="BW45" s="427"/>
      <c r="BX45" s="428"/>
      <c r="BY45" s="428"/>
      <c r="BZ45" s="428"/>
      <c r="CA45" s="428"/>
      <c r="CB45" s="428"/>
      <c r="CC45" s="428"/>
      <c r="CD45" s="429"/>
      <c r="CE45" s="1534">
        <v>1057110</v>
      </c>
      <c r="CF45" s="1535"/>
      <c r="CG45" s="1535"/>
      <c r="CH45" s="1535"/>
      <c r="CI45" s="1535"/>
      <c r="CJ45" s="1535"/>
      <c r="CK45" s="1535"/>
      <c r="CL45" s="1535"/>
      <c r="CM45" s="1556"/>
      <c r="CN45" s="726"/>
      <c r="CO45" s="726"/>
      <c r="CP45" s="726"/>
      <c r="CQ45" s="726"/>
      <c r="CR45" s="726"/>
      <c r="CS45" s="726"/>
      <c r="CT45" s="726"/>
      <c r="CU45" s="726"/>
      <c r="CV45" s="726"/>
      <c r="CW45" s="726"/>
      <c r="CX45" s="726"/>
      <c r="CY45" s="726"/>
      <c r="CZ45" s="726"/>
      <c r="DA45" s="726"/>
      <c r="DB45" s="726"/>
      <c r="DC45" s="726"/>
      <c r="DD45" s="726"/>
      <c r="DE45" s="726"/>
      <c r="DF45" s="726"/>
      <c r="DG45" s="726"/>
      <c r="DH45" s="726"/>
      <c r="DI45" s="726"/>
      <c r="DJ45" s="726"/>
      <c r="DK45" s="726"/>
      <c r="DL45" s="726"/>
      <c r="DM45" s="726"/>
      <c r="DN45" s="726"/>
      <c r="DO45" s="726"/>
      <c r="DP45" s="726"/>
      <c r="DQ45" s="726"/>
      <c r="DR45" s="726"/>
      <c r="DS45" s="726"/>
      <c r="DT45" s="726"/>
      <c r="DU45" s="726"/>
      <c r="DV45" s="726"/>
      <c r="DW45" s="726"/>
      <c r="DX45" s="726"/>
      <c r="DY45" s="726"/>
      <c r="DZ45" s="726"/>
      <c r="EA45" s="726"/>
      <c r="EB45" s="726"/>
      <c r="EC45" s="726"/>
      <c r="ED45" s="726"/>
      <c r="EE45" s="726"/>
      <c r="EF45" s="726"/>
      <c r="EG45" s="726"/>
      <c r="EH45" s="726"/>
      <c r="EI45" s="726"/>
      <c r="EJ45" s="726"/>
      <c r="EK45" s="726"/>
      <c r="EL45" s="726"/>
      <c r="EM45" s="726"/>
      <c r="EN45" s="726"/>
      <c r="EO45" s="726"/>
      <c r="EP45" s="726"/>
      <c r="EQ45" s="726"/>
      <c r="ER45" s="726"/>
      <c r="ES45" s="726"/>
      <c r="ET45" s="726"/>
      <c r="EU45" s="726"/>
      <c r="EV45" s="726"/>
      <c r="EW45" s="726"/>
    </row>
    <row r="46" spans="1:154" ht="7.5" customHeight="1" x14ac:dyDescent="0.15">
      <c r="A46" s="1809"/>
      <c r="B46" s="477"/>
      <c r="C46" s="1714"/>
      <c r="D46" s="1714"/>
      <c r="E46" s="1758"/>
      <c r="F46" s="477"/>
      <c r="G46" s="427"/>
      <c r="H46" s="428"/>
      <c r="I46" s="428"/>
      <c r="J46" s="428"/>
      <c r="K46" s="428"/>
      <c r="L46" s="428"/>
      <c r="M46" s="428"/>
      <c r="N46" s="429"/>
      <c r="O46" s="1812"/>
      <c r="P46" s="1802"/>
      <c r="Q46" s="1802"/>
      <c r="R46" s="1802"/>
      <c r="S46" s="1802"/>
      <c r="T46" s="1802"/>
      <c r="U46" s="1802"/>
      <c r="V46" s="1802"/>
      <c r="W46" s="1813"/>
      <c r="X46" s="427"/>
      <c r="Y46" s="428"/>
      <c r="Z46" s="428"/>
      <c r="AA46" s="428"/>
      <c r="AB46" s="428"/>
      <c r="AC46" s="428"/>
      <c r="AD46" s="428"/>
      <c r="AE46" s="429"/>
      <c r="AF46" s="1545"/>
      <c r="AG46" s="1546"/>
      <c r="AH46" s="1546"/>
      <c r="AI46" s="1546"/>
      <c r="AJ46" s="1546"/>
      <c r="AK46" s="1546"/>
      <c r="AL46" s="1546"/>
      <c r="AM46" s="1546"/>
      <c r="AN46" s="1586"/>
      <c r="AO46" s="393"/>
      <c r="AP46" s="428"/>
      <c r="AQ46" s="428"/>
      <c r="AR46" s="428"/>
      <c r="AS46" s="428"/>
      <c r="AT46" s="428"/>
      <c r="AU46" s="428"/>
      <c r="AV46" s="429"/>
      <c r="AW46" s="1545"/>
      <c r="AX46" s="1546"/>
      <c r="AY46" s="1546"/>
      <c r="AZ46" s="1546"/>
      <c r="BA46" s="1546"/>
      <c r="BB46" s="1546"/>
      <c r="BC46" s="1546"/>
      <c r="BD46" s="1546"/>
      <c r="BE46" s="1546"/>
      <c r="BF46" s="427"/>
      <c r="BG46" s="428"/>
      <c r="BH46" s="428"/>
      <c r="BI46" s="428"/>
      <c r="BJ46" s="428"/>
      <c r="BK46" s="428"/>
      <c r="BL46" s="428"/>
      <c r="BM46" s="429"/>
      <c r="BN46" s="1545"/>
      <c r="BO46" s="1546"/>
      <c r="BP46" s="1546"/>
      <c r="BQ46" s="1546"/>
      <c r="BR46" s="1546"/>
      <c r="BS46" s="1546"/>
      <c r="BT46" s="1546"/>
      <c r="BU46" s="1546"/>
      <c r="BV46" s="1586"/>
      <c r="BW46" s="427"/>
      <c r="BX46" s="428"/>
      <c r="BY46" s="428"/>
      <c r="BZ46" s="428"/>
      <c r="CA46" s="428"/>
      <c r="CB46" s="428"/>
      <c r="CC46" s="428"/>
      <c r="CD46" s="429"/>
      <c r="CE46" s="1545"/>
      <c r="CF46" s="1546"/>
      <c r="CG46" s="1546"/>
      <c r="CH46" s="1546"/>
      <c r="CI46" s="1546"/>
      <c r="CJ46" s="1546"/>
      <c r="CK46" s="1546"/>
      <c r="CL46" s="1546"/>
      <c r="CM46" s="1586"/>
      <c r="CN46" s="726"/>
      <c r="CO46" s="726"/>
      <c r="CP46" s="726"/>
      <c r="CQ46" s="726"/>
      <c r="CR46" s="726"/>
      <c r="CS46" s="726"/>
      <c r="CT46" s="726"/>
      <c r="CU46" s="726"/>
      <c r="CV46" s="726"/>
      <c r="CW46" s="726"/>
      <c r="CX46" s="726"/>
      <c r="CY46" s="726"/>
      <c r="CZ46" s="726"/>
      <c r="DA46" s="726"/>
      <c r="DB46" s="726"/>
      <c r="DC46" s="726"/>
      <c r="DD46" s="726"/>
      <c r="DE46" s="726"/>
      <c r="DF46" s="726"/>
      <c r="DG46" s="726"/>
      <c r="DH46" s="726"/>
      <c r="DI46" s="726"/>
      <c r="DJ46" s="726"/>
      <c r="DK46" s="726"/>
      <c r="DL46" s="726"/>
      <c r="DM46" s="726"/>
      <c r="DN46" s="726"/>
      <c r="DO46" s="726"/>
      <c r="DP46" s="726"/>
      <c r="DQ46" s="726"/>
      <c r="DR46" s="726"/>
      <c r="DS46" s="726"/>
      <c r="DT46" s="726"/>
      <c r="DU46" s="726"/>
      <c r="DV46" s="726"/>
      <c r="DW46" s="726"/>
      <c r="DX46" s="726"/>
      <c r="DY46" s="726"/>
      <c r="DZ46" s="726"/>
      <c r="EA46" s="726"/>
      <c r="EB46" s="726"/>
      <c r="EC46" s="726"/>
      <c r="ED46" s="726"/>
      <c r="EE46" s="726"/>
      <c r="EF46" s="726"/>
      <c r="EG46" s="726"/>
      <c r="EH46" s="726"/>
      <c r="EI46" s="726"/>
      <c r="EJ46" s="726"/>
      <c r="EK46" s="726"/>
      <c r="EL46" s="726"/>
      <c r="EM46" s="726"/>
      <c r="EN46" s="726"/>
      <c r="EO46" s="726"/>
      <c r="EP46" s="726"/>
      <c r="EQ46" s="726"/>
      <c r="ER46" s="726"/>
      <c r="ES46" s="726"/>
      <c r="ET46" s="726"/>
      <c r="EU46" s="726"/>
      <c r="EV46" s="726"/>
      <c r="EW46" s="726"/>
    </row>
    <row r="47" spans="1:154" ht="7.5" customHeight="1" x14ac:dyDescent="0.15">
      <c r="A47" s="1809"/>
      <c r="B47" s="477"/>
      <c r="C47" s="1714"/>
      <c r="D47" s="1714"/>
      <c r="E47" s="1758" t="s">
        <v>911</v>
      </c>
      <c r="F47" s="477"/>
      <c r="G47" s="427"/>
      <c r="H47" s="428"/>
      <c r="I47" s="428"/>
      <c r="J47" s="428"/>
      <c r="K47" s="428"/>
      <c r="L47" s="428"/>
      <c r="M47" s="428"/>
      <c r="N47" s="429"/>
      <c r="O47" s="1545">
        <v>779760</v>
      </c>
      <c r="P47" s="1546"/>
      <c r="Q47" s="1804"/>
      <c r="R47" s="1804"/>
      <c r="S47" s="1804"/>
      <c r="T47" s="1804"/>
      <c r="U47" s="1804"/>
      <c r="V47" s="1804"/>
      <c r="W47" s="1805"/>
      <c r="X47" s="427"/>
      <c r="Y47" s="428"/>
      <c r="Z47" s="428"/>
      <c r="AA47" s="428"/>
      <c r="AB47" s="428"/>
      <c r="AC47" s="428"/>
      <c r="AD47" s="428"/>
      <c r="AE47" s="429"/>
      <c r="AF47" s="1545">
        <v>841320</v>
      </c>
      <c r="AG47" s="1546"/>
      <c r="AH47" s="1804"/>
      <c r="AI47" s="1804"/>
      <c r="AJ47" s="1804"/>
      <c r="AK47" s="1804"/>
      <c r="AL47" s="1804"/>
      <c r="AM47" s="1804"/>
      <c r="AN47" s="1805"/>
      <c r="AO47" s="393"/>
      <c r="AP47" s="428"/>
      <c r="AQ47" s="428"/>
      <c r="AR47" s="428"/>
      <c r="AS47" s="428"/>
      <c r="AT47" s="428"/>
      <c r="AU47" s="428"/>
      <c r="AV47" s="429"/>
      <c r="AW47" s="1545">
        <v>902880</v>
      </c>
      <c r="AX47" s="1546"/>
      <c r="AY47" s="1807"/>
      <c r="AZ47" s="1807"/>
      <c r="BA47" s="1807"/>
      <c r="BB47" s="1807"/>
      <c r="BC47" s="1807"/>
      <c r="BD47" s="1807"/>
      <c r="BE47" s="1804"/>
      <c r="BF47" s="427"/>
      <c r="BG47" s="428"/>
      <c r="BH47" s="428"/>
      <c r="BI47" s="428"/>
      <c r="BJ47" s="428"/>
      <c r="BK47" s="428"/>
      <c r="BL47" s="428"/>
      <c r="BM47" s="429"/>
      <c r="BN47" s="1545">
        <v>902880</v>
      </c>
      <c r="BO47" s="1546"/>
      <c r="BP47" s="1804"/>
      <c r="BQ47" s="1804"/>
      <c r="BR47" s="1804"/>
      <c r="BS47" s="1804"/>
      <c r="BT47" s="1804"/>
      <c r="BU47" s="1804"/>
      <c r="BV47" s="1805"/>
      <c r="BW47" s="427"/>
      <c r="BX47" s="428"/>
      <c r="BY47" s="428"/>
      <c r="BZ47" s="428"/>
      <c r="CA47" s="428"/>
      <c r="CB47" s="428"/>
      <c r="CC47" s="428"/>
      <c r="CD47" s="429"/>
      <c r="CE47" s="1545">
        <v>902880</v>
      </c>
      <c r="CF47" s="1546"/>
      <c r="CG47" s="1804"/>
      <c r="CH47" s="1804"/>
      <c r="CI47" s="1804"/>
      <c r="CJ47" s="1804"/>
      <c r="CK47" s="1804"/>
      <c r="CL47" s="1804"/>
      <c r="CM47" s="1805"/>
      <c r="CN47" s="726"/>
      <c r="CO47" s="726"/>
      <c r="CP47" s="726"/>
      <c r="CQ47" s="726"/>
      <c r="CR47" s="726"/>
      <c r="CS47" s="726"/>
      <c r="CT47" s="726"/>
      <c r="CU47" s="726"/>
      <c r="CV47" s="726"/>
      <c r="CW47" s="726"/>
      <c r="CX47" s="726"/>
      <c r="CY47" s="726"/>
      <c r="CZ47" s="726"/>
      <c r="DA47" s="726"/>
      <c r="DB47" s="726"/>
      <c r="DC47" s="726"/>
      <c r="DD47" s="726"/>
      <c r="DE47" s="726"/>
      <c r="DF47" s="726"/>
      <c r="DG47" s="726"/>
      <c r="DH47" s="726"/>
      <c r="DI47" s="726"/>
      <c r="DJ47" s="726"/>
      <c r="DK47" s="726"/>
      <c r="DL47" s="726"/>
      <c r="DM47" s="726"/>
      <c r="DN47" s="726"/>
      <c r="DO47" s="726"/>
      <c r="DP47" s="726"/>
      <c r="DQ47" s="726"/>
      <c r="DR47" s="726"/>
      <c r="DS47" s="726"/>
      <c r="DT47" s="726"/>
      <c r="DU47" s="726"/>
      <c r="DV47" s="726"/>
      <c r="DW47" s="726"/>
      <c r="DX47" s="726"/>
      <c r="DY47" s="726"/>
      <c r="DZ47" s="726"/>
      <c r="EA47" s="726"/>
      <c r="EB47" s="726"/>
      <c r="EC47" s="726"/>
      <c r="ED47" s="726"/>
      <c r="EE47" s="726"/>
      <c r="EF47" s="726"/>
      <c r="EG47" s="726"/>
      <c r="EH47" s="726"/>
      <c r="EI47" s="726"/>
      <c r="EJ47" s="726"/>
      <c r="EK47" s="726"/>
      <c r="EL47" s="726"/>
      <c r="EM47" s="726"/>
      <c r="EN47" s="726"/>
      <c r="EO47" s="726"/>
      <c r="EP47" s="726"/>
      <c r="EQ47" s="726"/>
      <c r="ER47" s="726"/>
      <c r="ES47" s="726"/>
      <c r="ET47" s="726"/>
      <c r="EU47" s="726"/>
      <c r="EV47" s="726"/>
      <c r="EW47" s="726"/>
    </row>
    <row r="48" spans="1:154" ht="7.5" customHeight="1" x14ac:dyDescent="0.15">
      <c r="A48" s="1809"/>
      <c r="B48" s="477"/>
      <c r="C48" s="1714"/>
      <c r="D48" s="1714"/>
      <c r="E48" s="1758"/>
      <c r="F48" s="477"/>
      <c r="G48" s="427"/>
      <c r="H48" s="428"/>
      <c r="I48" s="428"/>
      <c r="J48" s="428"/>
      <c r="K48" s="428"/>
      <c r="L48" s="428"/>
      <c r="M48" s="428"/>
      <c r="N48" s="429"/>
      <c r="O48" s="1806"/>
      <c r="P48" s="1804"/>
      <c r="Q48" s="1804"/>
      <c r="R48" s="1804"/>
      <c r="S48" s="1804"/>
      <c r="T48" s="1804"/>
      <c r="U48" s="1804"/>
      <c r="V48" s="1804"/>
      <c r="W48" s="1805"/>
      <c r="X48" s="427"/>
      <c r="Y48" s="428"/>
      <c r="Z48" s="428"/>
      <c r="AA48" s="428"/>
      <c r="AB48" s="428"/>
      <c r="AC48" s="428"/>
      <c r="AD48" s="428"/>
      <c r="AE48" s="429"/>
      <c r="AF48" s="1806"/>
      <c r="AG48" s="1804"/>
      <c r="AH48" s="1804"/>
      <c r="AI48" s="1804"/>
      <c r="AJ48" s="1804"/>
      <c r="AK48" s="1804"/>
      <c r="AL48" s="1804"/>
      <c r="AM48" s="1804"/>
      <c r="AN48" s="1805"/>
      <c r="AO48" s="393"/>
      <c r="AP48" s="428"/>
      <c r="AQ48" s="428"/>
      <c r="AR48" s="428"/>
      <c r="AS48" s="428"/>
      <c r="AT48" s="428"/>
      <c r="AU48" s="428"/>
      <c r="AV48" s="429"/>
      <c r="AW48" s="1806"/>
      <c r="AX48" s="1804"/>
      <c r="AY48" s="1807"/>
      <c r="AZ48" s="1807"/>
      <c r="BA48" s="1807"/>
      <c r="BB48" s="1807"/>
      <c r="BC48" s="1807"/>
      <c r="BD48" s="1807"/>
      <c r="BE48" s="1804"/>
      <c r="BF48" s="427"/>
      <c r="BG48" s="428"/>
      <c r="BH48" s="428"/>
      <c r="BI48" s="428"/>
      <c r="BJ48" s="428"/>
      <c r="BK48" s="428"/>
      <c r="BL48" s="428"/>
      <c r="BM48" s="429"/>
      <c r="BN48" s="1806"/>
      <c r="BO48" s="1804"/>
      <c r="BP48" s="1804"/>
      <c r="BQ48" s="1804"/>
      <c r="BR48" s="1804"/>
      <c r="BS48" s="1804"/>
      <c r="BT48" s="1804"/>
      <c r="BU48" s="1804"/>
      <c r="BV48" s="1805"/>
      <c r="BW48" s="427"/>
      <c r="BX48" s="428"/>
      <c r="BY48" s="428"/>
      <c r="BZ48" s="428"/>
      <c r="CA48" s="428"/>
      <c r="CB48" s="428"/>
      <c r="CC48" s="428"/>
      <c r="CD48" s="429"/>
      <c r="CE48" s="1806"/>
      <c r="CF48" s="1804"/>
      <c r="CG48" s="1804"/>
      <c r="CH48" s="1804"/>
      <c r="CI48" s="1804"/>
      <c r="CJ48" s="1804"/>
      <c r="CK48" s="1804"/>
      <c r="CL48" s="1804"/>
      <c r="CM48" s="1805"/>
      <c r="CN48" s="726"/>
      <c r="CO48" s="726"/>
      <c r="CP48" s="726"/>
      <c r="CQ48" s="726"/>
      <c r="CR48" s="726"/>
      <c r="CS48" s="726"/>
      <c r="CT48" s="726"/>
      <c r="CU48" s="726"/>
      <c r="CV48" s="726"/>
      <c r="CW48" s="726"/>
      <c r="CX48" s="726"/>
      <c r="CY48" s="726"/>
      <c r="CZ48" s="726"/>
      <c r="DA48" s="726"/>
      <c r="DB48" s="726"/>
      <c r="DC48" s="726"/>
      <c r="DD48" s="726"/>
      <c r="DE48" s="726"/>
      <c r="DF48" s="726"/>
      <c r="DG48" s="726"/>
      <c r="DH48" s="726"/>
      <c r="DI48" s="726"/>
      <c r="DJ48" s="726"/>
      <c r="DK48" s="726"/>
      <c r="DL48" s="726"/>
      <c r="DM48" s="726"/>
      <c r="DN48" s="726"/>
      <c r="DO48" s="726"/>
      <c r="DP48" s="726"/>
      <c r="DQ48" s="726"/>
      <c r="DR48" s="726"/>
      <c r="DS48" s="726"/>
      <c r="DT48" s="726"/>
      <c r="DU48" s="726"/>
      <c r="DV48" s="726"/>
      <c r="DW48" s="726"/>
      <c r="DX48" s="726"/>
      <c r="DY48" s="726"/>
      <c r="DZ48" s="726"/>
      <c r="EA48" s="726"/>
      <c r="EB48" s="726"/>
      <c r="EC48" s="726"/>
      <c r="ED48" s="726"/>
      <c r="EE48" s="726"/>
      <c r="EF48" s="726"/>
      <c r="EG48" s="726"/>
      <c r="EH48" s="726"/>
      <c r="EI48" s="726"/>
      <c r="EJ48" s="726"/>
      <c r="EK48" s="726"/>
      <c r="EL48" s="726"/>
      <c r="EM48" s="726"/>
      <c r="EN48" s="726"/>
      <c r="EO48" s="726"/>
      <c r="EP48" s="726"/>
      <c r="EQ48" s="726"/>
      <c r="ER48" s="726"/>
      <c r="ES48" s="726"/>
      <c r="ET48" s="726"/>
      <c r="EU48" s="726"/>
      <c r="EV48" s="726"/>
      <c r="EW48" s="726"/>
    </row>
    <row r="49" spans="1:153" ht="7.5" customHeight="1" x14ac:dyDescent="0.15">
      <c r="A49" s="1809"/>
      <c r="B49" s="477"/>
      <c r="C49" s="1714"/>
      <c r="D49" s="1714"/>
      <c r="E49" s="1814" t="s">
        <v>912</v>
      </c>
      <c r="F49" s="1815"/>
      <c r="G49" s="427"/>
      <c r="H49" s="428"/>
      <c r="I49" s="428"/>
      <c r="J49" s="428"/>
      <c r="K49" s="428"/>
      <c r="L49" s="428"/>
      <c r="M49" s="428"/>
      <c r="N49" s="429"/>
      <c r="O49" s="1545">
        <v>63320</v>
      </c>
      <c r="P49" s="1546"/>
      <c r="Q49" s="1802"/>
      <c r="R49" s="1802"/>
      <c r="S49" s="1802"/>
      <c r="T49" s="1802"/>
      <c r="U49" s="1802"/>
      <c r="V49" s="1802"/>
      <c r="W49" s="1813"/>
      <c r="X49" s="427"/>
      <c r="Y49" s="428"/>
      <c r="Z49" s="428"/>
      <c r="AA49" s="428"/>
      <c r="AB49" s="428"/>
      <c r="AC49" s="428"/>
      <c r="AD49" s="428"/>
      <c r="AE49" s="429"/>
      <c r="AF49" s="1545">
        <v>67373</v>
      </c>
      <c r="AG49" s="1546"/>
      <c r="AH49" s="1802"/>
      <c r="AI49" s="1802"/>
      <c r="AJ49" s="1802"/>
      <c r="AK49" s="1802"/>
      <c r="AL49" s="1802"/>
      <c r="AM49" s="1802"/>
      <c r="AN49" s="1813"/>
      <c r="AO49" s="393"/>
      <c r="AP49" s="428"/>
      <c r="AQ49" s="428"/>
      <c r="AR49" s="428"/>
      <c r="AS49" s="428"/>
      <c r="AT49" s="428"/>
      <c r="AU49" s="428"/>
      <c r="AV49" s="429"/>
      <c r="AW49" s="1545">
        <v>68679</v>
      </c>
      <c r="AX49" s="1546"/>
      <c r="AY49" s="1802"/>
      <c r="AZ49" s="1802"/>
      <c r="BA49" s="1802"/>
      <c r="BB49" s="1802"/>
      <c r="BC49" s="1802"/>
      <c r="BD49" s="1802"/>
      <c r="BE49" s="1813"/>
      <c r="BF49" s="427"/>
      <c r="BG49" s="428"/>
      <c r="BH49" s="428"/>
      <c r="BI49" s="428"/>
      <c r="BJ49" s="428"/>
      <c r="BK49" s="428"/>
      <c r="BL49" s="428"/>
      <c r="BM49" s="429"/>
      <c r="BN49" s="1545">
        <v>69325</v>
      </c>
      <c r="BO49" s="1546"/>
      <c r="BP49" s="1802"/>
      <c r="BQ49" s="1802"/>
      <c r="BR49" s="1802"/>
      <c r="BS49" s="1802"/>
      <c r="BT49" s="1802"/>
      <c r="BU49" s="1802"/>
      <c r="BV49" s="1813"/>
      <c r="BW49" s="427"/>
      <c r="BX49" s="428"/>
      <c r="BY49" s="428"/>
      <c r="BZ49" s="428"/>
      <c r="CA49" s="428"/>
      <c r="CB49" s="428"/>
      <c r="CC49" s="428"/>
      <c r="CD49" s="429"/>
      <c r="CE49" s="1545">
        <v>68247</v>
      </c>
      <c r="CF49" s="1546"/>
      <c r="CG49" s="1802"/>
      <c r="CH49" s="1802"/>
      <c r="CI49" s="1802"/>
      <c r="CJ49" s="1802"/>
      <c r="CK49" s="1802"/>
      <c r="CL49" s="1802"/>
      <c r="CM49" s="1813"/>
      <c r="CN49" s="726"/>
      <c r="CO49" s="726"/>
      <c r="CP49" s="726"/>
      <c r="CQ49" s="726"/>
      <c r="CR49" s="726"/>
      <c r="CS49" s="726"/>
      <c r="CT49" s="726"/>
      <c r="CU49" s="726"/>
      <c r="CV49" s="726"/>
      <c r="CW49" s="726"/>
      <c r="CX49" s="726"/>
      <c r="CY49" s="726"/>
      <c r="CZ49" s="726"/>
      <c r="DA49" s="726"/>
      <c r="DB49" s="726"/>
      <c r="DC49" s="726"/>
      <c r="DD49" s="726"/>
      <c r="DE49" s="726"/>
      <c r="DF49" s="726"/>
      <c r="DG49" s="726"/>
      <c r="DH49" s="726"/>
      <c r="DI49" s="726"/>
      <c r="DJ49" s="726"/>
      <c r="DK49" s="726"/>
      <c r="DL49" s="726"/>
      <c r="DM49" s="726"/>
      <c r="DN49" s="726"/>
      <c r="DO49" s="726"/>
      <c r="DP49" s="726"/>
      <c r="DQ49" s="726"/>
      <c r="DR49" s="726"/>
      <c r="DS49" s="726"/>
      <c r="DT49" s="726"/>
      <c r="DU49" s="726"/>
      <c r="DV49" s="726"/>
      <c r="DW49" s="726"/>
      <c r="DX49" s="726"/>
      <c r="DY49" s="726"/>
      <c r="DZ49" s="726"/>
      <c r="EA49" s="726"/>
      <c r="EB49" s="726"/>
      <c r="EC49" s="726"/>
      <c r="ED49" s="726"/>
      <c r="EE49" s="726"/>
      <c r="EF49" s="726"/>
      <c r="EG49" s="726"/>
      <c r="EH49" s="726"/>
      <c r="EI49" s="726"/>
      <c r="EJ49" s="726"/>
      <c r="EK49" s="726"/>
      <c r="EL49" s="726"/>
      <c r="EM49" s="726"/>
      <c r="EN49" s="726"/>
      <c r="EO49" s="726"/>
      <c r="EP49" s="726"/>
      <c r="EQ49" s="726"/>
      <c r="ER49" s="726"/>
      <c r="ES49" s="726"/>
      <c r="ET49" s="726"/>
      <c r="EU49" s="726"/>
      <c r="EV49" s="726"/>
      <c r="EW49" s="726"/>
    </row>
    <row r="50" spans="1:153" ht="7.5" customHeight="1" x14ac:dyDescent="0.15">
      <c r="A50" s="1809"/>
      <c r="B50" s="477"/>
      <c r="C50" s="1714"/>
      <c r="D50" s="1714"/>
      <c r="E50" s="1814"/>
      <c r="F50" s="1815"/>
      <c r="G50" s="427"/>
      <c r="H50" s="428"/>
      <c r="I50" s="428"/>
      <c r="J50" s="428"/>
      <c r="K50" s="428"/>
      <c r="L50" s="428"/>
      <c r="M50" s="428"/>
      <c r="N50" s="429"/>
      <c r="O50" s="1812"/>
      <c r="P50" s="1802"/>
      <c r="Q50" s="1802"/>
      <c r="R50" s="1802"/>
      <c r="S50" s="1802"/>
      <c r="T50" s="1802"/>
      <c r="U50" s="1802"/>
      <c r="V50" s="1802"/>
      <c r="W50" s="1813"/>
      <c r="X50" s="427"/>
      <c r="Y50" s="428"/>
      <c r="Z50" s="428"/>
      <c r="AA50" s="428"/>
      <c r="AB50" s="428"/>
      <c r="AC50" s="428"/>
      <c r="AD50" s="428"/>
      <c r="AE50" s="429"/>
      <c r="AF50" s="1812"/>
      <c r="AG50" s="1802"/>
      <c r="AH50" s="1802"/>
      <c r="AI50" s="1802"/>
      <c r="AJ50" s="1802"/>
      <c r="AK50" s="1802"/>
      <c r="AL50" s="1802"/>
      <c r="AM50" s="1802"/>
      <c r="AN50" s="1813"/>
      <c r="AO50" s="393"/>
      <c r="AP50" s="428"/>
      <c r="AQ50" s="428"/>
      <c r="AR50" s="428"/>
      <c r="AS50" s="428"/>
      <c r="AT50" s="428"/>
      <c r="AU50" s="428"/>
      <c r="AV50" s="429"/>
      <c r="AW50" s="1812"/>
      <c r="AX50" s="1802"/>
      <c r="AY50" s="1802"/>
      <c r="AZ50" s="1802"/>
      <c r="BA50" s="1802"/>
      <c r="BB50" s="1802"/>
      <c r="BC50" s="1802"/>
      <c r="BD50" s="1802"/>
      <c r="BE50" s="1813"/>
      <c r="BF50" s="427"/>
      <c r="BG50" s="428"/>
      <c r="BH50" s="428"/>
      <c r="BI50" s="428"/>
      <c r="BJ50" s="428"/>
      <c r="BK50" s="428"/>
      <c r="BL50" s="428"/>
      <c r="BM50" s="429"/>
      <c r="BN50" s="1812"/>
      <c r="BO50" s="1802"/>
      <c r="BP50" s="1802"/>
      <c r="BQ50" s="1802"/>
      <c r="BR50" s="1802"/>
      <c r="BS50" s="1802"/>
      <c r="BT50" s="1802"/>
      <c r="BU50" s="1802"/>
      <c r="BV50" s="1813"/>
      <c r="BW50" s="427"/>
      <c r="BX50" s="428"/>
      <c r="BY50" s="428"/>
      <c r="BZ50" s="428"/>
      <c r="CA50" s="428"/>
      <c r="CB50" s="428"/>
      <c r="CC50" s="428"/>
      <c r="CD50" s="429"/>
      <c r="CE50" s="1812"/>
      <c r="CF50" s="1802"/>
      <c r="CG50" s="1802"/>
      <c r="CH50" s="1802"/>
      <c r="CI50" s="1802"/>
      <c r="CJ50" s="1802"/>
      <c r="CK50" s="1802"/>
      <c r="CL50" s="1802"/>
      <c r="CM50" s="1813"/>
      <c r="CN50" s="726"/>
      <c r="CO50" s="726"/>
      <c r="CP50" s="726"/>
      <c r="CQ50" s="726"/>
      <c r="CR50" s="726"/>
      <c r="CS50" s="726"/>
      <c r="CT50" s="726"/>
      <c r="CU50" s="726"/>
      <c r="CV50" s="726"/>
      <c r="CW50" s="726"/>
      <c r="CX50" s="726"/>
      <c r="CY50" s="726"/>
      <c r="CZ50" s="726"/>
      <c r="DA50" s="726"/>
      <c r="DB50" s="726"/>
      <c r="DC50" s="726"/>
      <c r="DD50" s="726"/>
      <c r="DE50" s="726"/>
      <c r="DF50" s="726"/>
      <c r="DG50" s="726"/>
      <c r="DH50" s="726"/>
      <c r="DI50" s="726"/>
      <c r="DJ50" s="726"/>
      <c r="DK50" s="726"/>
      <c r="DL50" s="726"/>
      <c r="DM50" s="726"/>
      <c r="DN50" s="726"/>
      <c r="DO50" s="726"/>
      <c r="DP50" s="726"/>
      <c r="DQ50" s="726"/>
      <c r="DR50" s="726"/>
      <c r="DS50" s="726"/>
      <c r="DT50" s="726"/>
      <c r="DU50" s="726"/>
      <c r="DV50" s="726"/>
      <c r="DW50" s="726"/>
      <c r="DX50" s="726"/>
      <c r="DY50" s="726"/>
      <c r="DZ50" s="726"/>
      <c r="EA50" s="726"/>
      <c r="EB50" s="726"/>
      <c r="EC50" s="726"/>
      <c r="ED50" s="726"/>
      <c r="EE50" s="726"/>
      <c r="EF50" s="726"/>
      <c r="EG50" s="726"/>
      <c r="EH50" s="726"/>
      <c r="EI50" s="726"/>
      <c r="EJ50" s="726"/>
      <c r="EK50" s="726"/>
      <c r="EL50" s="726"/>
      <c r="EM50" s="726"/>
      <c r="EN50" s="726"/>
      <c r="EO50" s="726"/>
      <c r="EP50" s="726"/>
      <c r="EQ50" s="726"/>
      <c r="ER50" s="726"/>
      <c r="ES50" s="726"/>
      <c r="ET50" s="726"/>
      <c r="EU50" s="726"/>
      <c r="EV50" s="726"/>
      <c r="EW50" s="726"/>
    </row>
    <row r="51" spans="1:153" ht="7.5" customHeight="1" x14ac:dyDescent="0.15">
      <c r="A51" s="1809"/>
      <c r="B51" s="477"/>
      <c r="C51" s="1714"/>
      <c r="D51" s="1714"/>
      <c r="E51" s="460"/>
      <c r="F51" s="477"/>
      <c r="G51" s="427"/>
      <c r="H51" s="428"/>
      <c r="I51" s="428"/>
      <c r="J51" s="428"/>
      <c r="K51" s="428"/>
      <c r="L51" s="428"/>
      <c r="M51" s="428"/>
      <c r="N51" s="429"/>
      <c r="O51" s="1709">
        <f>SUM(O45:W50)</f>
        <v>1828383</v>
      </c>
      <c r="P51" s="1710"/>
      <c r="Q51" s="1802"/>
      <c r="R51" s="1802"/>
      <c r="S51" s="1802"/>
      <c r="T51" s="1802"/>
      <c r="U51" s="1802"/>
      <c r="V51" s="1802"/>
      <c r="W51" s="1813"/>
      <c r="X51" s="427"/>
      <c r="Y51" s="428"/>
      <c r="Z51" s="428"/>
      <c r="AA51" s="428"/>
      <c r="AB51" s="428"/>
      <c r="AC51" s="428"/>
      <c r="AD51" s="428"/>
      <c r="AE51" s="429"/>
      <c r="AF51" s="1709">
        <f>SUM(AF45:AN50)</f>
        <v>1960899</v>
      </c>
      <c r="AG51" s="1710"/>
      <c r="AH51" s="1802"/>
      <c r="AI51" s="1802"/>
      <c r="AJ51" s="1802"/>
      <c r="AK51" s="1802"/>
      <c r="AL51" s="1802"/>
      <c r="AM51" s="1802"/>
      <c r="AN51" s="1813"/>
      <c r="AO51" s="393"/>
      <c r="AP51" s="428"/>
      <c r="AQ51" s="428"/>
      <c r="AR51" s="428"/>
      <c r="AS51" s="428"/>
      <c r="AT51" s="428"/>
      <c r="AU51" s="428"/>
      <c r="AV51" s="429"/>
      <c r="AW51" s="1709">
        <f>SUM(AW45:BE50)</f>
        <v>2029920</v>
      </c>
      <c r="AX51" s="1710"/>
      <c r="AY51" s="1824"/>
      <c r="AZ51" s="1824"/>
      <c r="BA51" s="1824"/>
      <c r="BB51" s="1824"/>
      <c r="BC51" s="1824"/>
      <c r="BD51" s="1824"/>
      <c r="BE51" s="1802"/>
      <c r="BF51" s="427"/>
      <c r="BG51" s="428"/>
      <c r="BH51" s="428"/>
      <c r="BI51" s="428"/>
      <c r="BJ51" s="428"/>
      <c r="BK51" s="428"/>
      <c r="BL51" s="428"/>
      <c r="BM51" s="429"/>
      <c r="BN51" s="1709">
        <f>SUM(BN45:BV50)</f>
        <v>2032954</v>
      </c>
      <c r="BO51" s="1710"/>
      <c r="BP51" s="1802"/>
      <c r="BQ51" s="1802"/>
      <c r="BR51" s="1802"/>
      <c r="BS51" s="1802"/>
      <c r="BT51" s="1802"/>
      <c r="BU51" s="1802"/>
      <c r="BV51" s="1813"/>
      <c r="BW51" s="427"/>
      <c r="BX51" s="428"/>
      <c r="BY51" s="428"/>
      <c r="BZ51" s="428"/>
      <c r="CA51" s="428"/>
      <c r="CB51" s="428"/>
      <c r="CC51" s="428"/>
      <c r="CD51" s="429"/>
      <c r="CE51" s="1709">
        <f>SUM(CE45:CM50)</f>
        <v>2028237</v>
      </c>
      <c r="CF51" s="1710"/>
      <c r="CG51" s="1802"/>
      <c r="CH51" s="1802"/>
      <c r="CI51" s="1802"/>
      <c r="CJ51" s="1802"/>
      <c r="CK51" s="1802"/>
      <c r="CL51" s="1802"/>
      <c r="CM51" s="1813"/>
      <c r="CN51" s="726"/>
      <c r="CO51" s="726"/>
      <c r="CP51" s="726"/>
      <c r="CQ51" s="726"/>
      <c r="CR51" s="726"/>
      <c r="CS51" s="726"/>
      <c r="CT51" s="726"/>
      <c r="CU51" s="726"/>
      <c r="CV51" s="726"/>
      <c r="CW51" s="726"/>
      <c r="CX51" s="726"/>
      <c r="CY51" s="726"/>
      <c r="CZ51" s="726"/>
      <c r="DA51" s="726"/>
      <c r="DB51" s="726"/>
      <c r="DC51" s="726"/>
      <c r="DD51" s="726"/>
      <c r="DE51" s="726"/>
      <c r="DF51" s="726"/>
      <c r="DG51" s="726"/>
      <c r="DH51" s="726"/>
      <c r="DI51" s="726"/>
      <c r="DJ51" s="726"/>
      <c r="DK51" s="726"/>
      <c r="DL51" s="726"/>
      <c r="DM51" s="726"/>
      <c r="DN51" s="726"/>
      <c r="DO51" s="726"/>
      <c r="DP51" s="726"/>
      <c r="DQ51" s="726"/>
      <c r="DR51" s="726"/>
      <c r="DS51" s="726"/>
      <c r="DT51" s="726"/>
      <c r="DU51" s="726"/>
      <c r="DV51" s="726"/>
      <c r="DW51" s="726"/>
      <c r="DX51" s="726"/>
      <c r="DY51" s="726"/>
      <c r="DZ51" s="726"/>
      <c r="EA51" s="726"/>
      <c r="EB51" s="726"/>
      <c r="EC51" s="726"/>
      <c r="ED51" s="726"/>
      <c r="EE51" s="726"/>
      <c r="EF51" s="726"/>
      <c r="EG51" s="726"/>
      <c r="EH51" s="726"/>
      <c r="EI51" s="726"/>
      <c r="EJ51" s="726"/>
      <c r="EK51" s="726"/>
      <c r="EL51" s="726"/>
      <c r="EM51" s="726"/>
      <c r="EN51" s="726"/>
      <c r="EO51" s="726"/>
      <c r="EP51" s="726"/>
      <c r="EQ51" s="726"/>
      <c r="ER51" s="726"/>
      <c r="ES51" s="726"/>
      <c r="ET51" s="726"/>
      <c r="EU51" s="726"/>
      <c r="EV51" s="726"/>
      <c r="EW51" s="726"/>
    </row>
    <row r="52" spans="1:153" ht="7.5" customHeight="1" x14ac:dyDescent="0.15">
      <c r="A52" s="1810"/>
      <c r="B52" s="477"/>
      <c r="C52" s="1811"/>
      <c r="D52" s="1811"/>
      <c r="E52" s="869"/>
      <c r="F52" s="870"/>
      <c r="G52" s="437"/>
      <c r="H52" s="417"/>
      <c r="I52" s="417"/>
      <c r="J52" s="417"/>
      <c r="K52" s="417"/>
      <c r="L52" s="417"/>
      <c r="M52" s="417"/>
      <c r="N52" s="418"/>
      <c r="O52" s="1821"/>
      <c r="P52" s="1822"/>
      <c r="Q52" s="1822"/>
      <c r="R52" s="1822"/>
      <c r="S52" s="1822"/>
      <c r="T52" s="1822"/>
      <c r="U52" s="1822"/>
      <c r="V52" s="1822"/>
      <c r="W52" s="1823"/>
      <c r="X52" s="437"/>
      <c r="Y52" s="417"/>
      <c r="Z52" s="417"/>
      <c r="AA52" s="417"/>
      <c r="AB52" s="417"/>
      <c r="AC52" s="417"/>
      <c r="AD52" s="417"/>
      <c r="AE52" s="418"/>
      <c r="AF52" s="1821"/>
      <c r="AG52" s="1822"/>
      <c r="AH52" s="1822"/>
      <c r="AI52" s="1822"/>
      <c r="AJ52" s="1822"/>
      <c r="AK52" s="1822"/>
      <c r="AL52" s="1822"/>
      <c r="AM52" s="1822"/>
      <c r="AN52" s="1823"/>
      <c r="AO52" s="405"/>
      <c r="AP52" s="417"/>
      <c r="AQ52" s="417"/>
      <c r="AR52" s="417"/>
      <c r="AS52" s="417"/>
      <c r="AT52" s="417"/>
      <c r="AU52" s="417"/>
      <c r="AV52" s="418"/>
      <c r="AW52" s="1821"/>
      <c r="AX52" s="1822"/>
      <c r="AY52" s="1822"/>
      <c r="AZ52" s="1822"/>
      <c r="BA52" s="1822"/>
      <c r="BB52" s="1822"/>
      <c r="BC52" s="1822"/>
      <c r="BD52" s="1822"/>
      <c r="BE52" s="1822"/>
      <c r="BF52" s="437"/>
      <c r="BG52" s="417"/>
      <c r="BH52" s="417"/>
      <c r="BI52" s="417"/>
      <c r="BJ52" s="417"/>
      <c r="BK52" s="417"/>
      <c r="BL52" s="417"/>
      <c r="BM52" s="418"/>
      <c r="BN52" s="1821"/>
      <c r="BO52" s="1822"/>
      <c r="BP52" s="1822"/>
      <c r="BQ52" s="1822"/>
      <c r="BR52" s="1822"/>
      <c r="BS52" s="1822"/>
      <c r="BT52" s="1822"/>
      <c r="BU52" s="1822"/>
      <c r="BV52" s="1823"/>
      <c r="BW52" s="437"/>
      <c r="BX52" s="417"/>
      <c r="BY52" s="417"/>
      <c r="BZ52" s="417"/>
      <c r="CA52" s="417"/>
      <c r="CB52" s="417"/>
      <c r="CC52" s="417"/>
      <c r="CD52" s="418"/>
      <c r="CE52" s="1821"/>
      <c r="CF52" s="1822"/>
      <c r="CG52" s="1822"/>
      <c r="CH52" s="1822"/>
      <c r="CI52" s="1822"/>
      <c r="CJ52" s="1822"/>
      <c r="CK52" s="1822"/>
      <c r="CL52" s="1822"/>
      <c r="CM52" s="1823"/>
      <c r="CN52" s="726"/>
      <c r="CO52" s="726"/>
      <c r="CP52" s="726"/>
      <c r="CQ52" s="726"/>
      <c r="CR52" s="726"/>
      <c r="CS52" s="726"/>
      <c r="CT52" s="726"/>
      <c r="CU52" s="726"/>
      <c r="CV52" s="726"/>
      <c r="CW52" s="726"/>
      <c r="CX52" s="726"/>
      <c r="CY52" s="726"/>
      <c r="CZ52" s="726"/>
      <c r="DA52" s="726"/>
      <c r="DB52" s="726"/>
      <c r="DC52" s="726"/>
      <c r="DD52" s="726"/>
      <c r="DE52" s="726"/>
      <c r="DF52" s="726"/>
      <c r="DG52" s="726"/>
      <c r="DH52" s="726"/>
      <c r="DI52" s="726"/>
      <c r="DJ52" s="726"/>
      <c r="DK52" s="726"/>
      <c r="DL52" s="726"/>
      <c r="DM52" s="726"/>
      <c r="DN52" s="726"/>
      <c r="DO52" s="726"/>
      <c r="DP52" s="726"/>
      <c r="DQ52" s="726"/>
      <c r="DR52" s="726"/>
      <c r="DS52" s="726"/>
      <c r="DT52" s="726"/>
      <c r="DU52" s="726"/>
      <c r="DV52" s="726"/>
      <c r="DW52" s="726"/>
      <c r="DX52" s="726"/>
      <c r="DY52" s="726"/>
      <c r="DZ52" s="726"/>
      <c r="EA52" s="726"/>
      <c r="EB52" s="726"/>
      <c r="EC52" s="726"/>
      <c r="ED52" s="726"/>
      <c r="EE52" s="726"/>
      <c r="EF52" s="726"/>
      <c r="EG52" s="726"/>
      <c r="EH52" s="726"/>
      <c r="EI52" s="726"/>
      <c r="EJ52" s="726"/>
      <c r="EK52" s="726"/>
      <c r="EL52" s="726"/>
      <c r="EM52" s="726"/>
      <c r="EN52" s="726"/>
      <c r="EO52" s="726"/>
      <c r="EP52" s="726"/>
      <c r="EQ52" s="726"/>
      <c r="ER52" s="726"/>
      <c r="ES52" s="726"/>
      <c r="ET52" s="726"/>
      <c r="EU52" s="726"/>
      <c r="EV52" s="726"/>
      <c r="EW52" s="726"/>
    </row>
    <row r="53" spans="1:153" ht="10.5" customHeight="1" x14ac:dyDescent="0.15">
      <c r="A53" s="1808" t="s">
        <v>23</v>
      </c>
      <c r="B53" s="1749"/>
      <c r="C53" s="1749"/>
      <c r="D53" s="1749"/>
      <c r="E53" s="1749"/>
      <c r="F53" s="1749"/>
      <c r="G53" s="427"/>
      <c r="H53" s="428"/>
      <c r="I53" s="428"/>
      <c r="J53" s="428"/>
      <c r="K53" s="428"/>
      <c r="L53" s="428"/>
      <c r="M53" s="428"/>
      <c r="N53" s="429"/>
      <c r="O53" s="1545">
        <f>SUM(O44,O51)</f>
        <v>8949015</v>
      </c>
      <c r="P53" s="1546"/>
      <c r="Q53" s="1762"/>
      <c r="R53" s="1762"/>
      <c r="S53" s="1762"/>
      <c r="T53" s="1762"/>
      <c r="U53" s="1762"/>
      <c r="V53" s="1762"/>
      <c r="W53" s="1785"/>
      <c r="X53" s="427"/>
      <c r="Y53" s="428"/>
      <c r="Z53" s="428"/>
      <c r="AA53" s="428"/>
      <c r="AB53" s="428"/>
      <c r="AC53" s="428"/>
      <c r="AD53" s="428"/>
      <c r="AE53" s="429"/>
      <c r="AF53" s="1545">
        <f>SUM(AF44,AF51)</f>
        <v>9536327</v>
      </c>
      <c r="AG53" s="1546"/>
      <c r="AH53" s="1762"/>
      <c r="AI53" s="1762"/>
      <c r="AJ53" s="1762"/>
      <c r="AK53" s="1762"/>
      <c r="AL53" s="1762"/>
      <c r="AM53" s="1762"/>
      <c r="AN53" s="1785"/>
      <c r="AO53" s="393"/>
      <c r="AP53" s="428"/>
      <c r="AQ53" s="428"/>
      <c r="AR53" s="428"/>
      <c r="AS53" s="428"/>
      <c r="AT53" s="428"/>
      <c r="AU53" s="428"/>
      <c r="AV53" s="429"/>
      <c r="AW53" s="1545">
        <f>SUM(AW44,AW51)</f>
        <v>9723264</v>
      </c>
      <c r="AX53" s="1546"/>
      <c r="AY53" s="1762"/>
      <c r="AZ53" s="1762"/>
      <c r="BA53" s="1762"/>
      <c r="BB53" s="1762"/>
      <c r="BC53" s="1762"/>
      <c r="BD53" s="1762"/>
      <c r="BE53" s="1762"/>
      <c r="BF53" s="427"/>
      <c r="BG53" s="428"/>
      <c r="BH53" s="428"/>
      <c r="BI53" s="428"/>
      <c r="BJ53" s="428"/>
      <c r="BK53" s="428"/>
      <c r="BL53" s="428"/>
      <c r="BM53" s="429"/>
      <c r="BN53" s="1545">
        <f>SUM(BN44,BN51)</f>
        <v>9798774</v>
      </c>
      <c r="BO53" s="1546"/>
      <c r="BP53" s="1762"/>
      <c r="BQ53" s="1762"/>
      <c r="BR53" s="1762"/>
      <c r="BS53" s="1762"/>
      <c r="BT53" s="1762"/>
      <c r="BU53" s="1762"/>
      <c r="BV53" s="1785"/>
      <c r="BW53" s="427"/>
      <c r="BX53" s="428"/>
      <c r="BY53" s="428"/>
      <c r="BZ53" s="428"/>
      <c r="CA53" s="428"/>
      <c r="CB53" s="428"/>
      <c r="CC53" s="428"/>
      <c r="CD53" s="429"/>
      <c r="CE53" s="1545">
        <f>SUM(CE44,CE51)</f>
        <v>9644307</v>
      </c>
      <c r="CF53" s="1546"/>
      <c r="CG53" s="1762"/>
      <c r="CH53" s="1762"/>
      <c r="CI53" s="1762"/>
      <c r="CJ53" s="1762"/>
      <c r="CK53" s="1762"/>
      <c r="CL53" s="1762"/>
      <c r="CM53" s="1785"/>
      <c r="CN53" s="726"/>
      <c r="CO53" s="726"/>
      <c r="CP53" s="726"/>
      <c r="CQ53" s="726"/>
      <c r="CR53" s="726"/>
      <c r="CS53" s="726"/>
      <c r="CT53" s="726"/>
      <c r="CU53" s="726"/>
      <c r="CV53" s="726"/>
      <c r="CW53" s="726"/>
      <c r="CX53" s="726"/>
      <c r="CY53" s="726"/>
      <c r="CZ53" s="726"/>
      <c r="DA53" s="726"/>
      <c r="DB53" s="726"/>
      <c r="DC53" s="726"/>
      <c r="DD53" s="726"/>
      <c r="DE53" s="726"/>
      <c r="DF53" s="726"/>
      <c r="DG53" s="726"/>
      <c r="DH53" s="726"/>
      <c r="DI53" s="726"/>
      <c r="DJ53" s="726"/>
      <c r="DK53" s="726"/>
      <c r="DL53" s="726"/>
      <c r="DM53" s="726"/>
      <c r="DN53" s="726"/>
      <c r="DO53" s="726"/>
      <c r="DP53" s="726"/>
      <c r="DQ53" s="726"/>
      <c r="DR53" s="726"/>
      <c r="DS53" s="726"/>
      <c r="DT53" s="726"/>
      <c r="DU53" s="726"/>
      <c r="DV53" s="726"/>
      <c r="DW53" s="726"/>
      <c r="DX53" s="726"/>
      <c r="DY53" s="726"/>
      <c r="DZ53" s="726"/>
      <c r="EA53" s="726"/>
      <c r="EB53" s="726"/>
      <c r="EC53" s="726"/>
      <c r="ED53" s="726"/>
      <c r="EE53" s="726"/>
      <c r="EF53" s="726"/>
      <c r="EG53" s="726"/>
      <c r="EH53" s="726"/>
      <c r="EI53" s="726"/>
      <c r="EJ53" s="726"/>
      <c r="EK53" s="726"/>
      <c r="EL53" s="726"/>
      <c r="EM53" s="726"/>
      <c r="EN53" s="726"/>
      <c r="EO53" s="726"/>
      <c r="EP53" s="726"/>
      <c r="EQ53" s="726"/>
      <c r="ER53" s="726"/>
      <c r="ES53" s="726"/>
      <c r="ET53" s="726"/>
      <c r="EU53" s="726"/>
      <c r="EV53" s="726"/>
      <c r="EW53" s="726"/>
    </row>
    <row r="54" spans="1:153" ht="13.5" customHeight="1" thickBot="1" x14ac:dyDescent="0.2">
      <c r="A54" s="1817"/>
      <c r="B54" s="1818"/>
      <c r="C54" s="1818"/>
      <c r="D54" s="1818"/>
      <c r="E54" s="1818"/>
      <c r="F54" s="1818"/>
      <c r="G54" s="442"/>
      <c r="H54" s="443"/>
      <c r="I54" s="443"/>
      <c r="J54" s="443"/>
      <c r="K54" s="443"/>
      <c r="L54" s="443"/>
      <c r="M54" s="443"/>
      <c r="N54" s="444"/>
      <c r="O54" s="1819"/>
      <c r="P54" s="1818"/>
      <c r="Q54" s="1818"/>
      <c r="R54" s="1818"/>
      <c r="S54" s="1818"/>
      <c r="T54" s="1818"/>
      <c r="U54" s="1818"/>
      <c r="V54" s="1818"/>
      <c r="W54" s="1820"/>
      <c r="X54" s="442"/>
      <c r="Y54" s="443"/>
      <c r="Z54" s="443"/>
      <c r="AA54" s="443"/>
      <c r="AB54" s="443"/>
      <c r="AC54" s="443"/>
      <c r="AD54" s="443"/>
      <c r="AE54" s="444"/>
      <c r="AF54" s="1819"/>
      <c r="AG54" s="1818"/>
      <c r="AH54" s="1818"/>
      <c r="AI54" s="1818"/>
      <c r="AJ54" s="1818"/>
      <c r="AK54" s="1818"/>
      <c r="AL54" s="1818"/>
      <c r="AM54" s="1818"/>
      <c r="AN54" s="1820"/>
      <c r="AO54" s="445"/>
      <c r="AP54" s="443"/>
      <c r="AQ54" s="443"/>
      <c r="AR54" s="443"/>
      <c r="AS54" s="443"/>
      <c r="AT54" s="443"/>
      <c r="AU54" s="443"/>
      <c r="AV54" s="444"/>
      <c r="AW54" s="1819"/>
      <c r="AX54" s="1818"/>
      <c r="AY54" s="1818"/>
      <c r="AZ54" s="1818"/>
      <c r="BA54" s="1818"/>
      <c r="BB54" s="1818"/>
      <c r="BC54" s="1818"/>
      <c r="BD54" s="1818"/>
      <c r="BE54" s="1818"/>
      <c r="BF54" s="442"/>
      <c r="BG54" s="443"/>
      <c r="BH54" s="443"/>
      <c r="BI54" s="443"/>
      <c r="BJ54" s="443"/>
      <c r="BK54" s="443"/>
      <c r="BL54" s="443"/>
      <c r="BM54" s="444"/>
      <c r="BN54" s="1819"/>
      <c r="BO54" s="1818"/>
      <c r="BP54" s="1818"/>
      <c r="BQ54" s="1818"/>
      <c r="BR54" s="1818"/>
      <c r="BS54" s="1818"/>
      <c r="BT54" s="1818"/>
      <c r="BU54" s="1818"/>
      <c r="BV54" s="1820"/>
      <c r="BW54" s="442"/>
      <c r="BX54" s="443"/>
      <c r="BY54" s="443"/>
      <c r="BZ54" s="443"/>
      <c r="CA54" s="443"/>
      <c r="CB54" s="443"/>
      <c r="CC54" s="443"/>
      <c r="CD54" s="444"/>
      <c r="CE54" s="1819"/>
      <c r="CF54" s="1818"/>
      <c r="CG54" s="1818"/>
      <c r="CH54" s="1818"/>
      <c r="CI54" s="1818"/>
      <c r="CJ54" s="1818"/>
      <c r="CK54" s="1818"/>
      <c r="CL54" s="1818"/>
      <c r="CM54" s="1820"/>
      <c r="CN54" s="726"/>
      <c r="CO54" s="726"/>
      <c r="CP54" s="726"/>
      <c r="CQ54" s="726"/>
      <c r="CR54" s="726"/>
      <c r="CS54" s="726"/>
      <c r="CT54" s="726"/>
      <c r="CU54" s="726"/>
      <c r="CV54" s="726"/>
      <c r="CW54" s="726"/>
      <c r="CX54" s="726"/>
      <c r="CY54" s="726"/>
      <c r="CZ54" s="726"/>
      <c r="DA54" s="726"/>
      <c r="DB54" s="726"/>
      <c r="DC54" s="726"/>
      <c r="DD54" s="726"/>
      <c r="DE54" s="726"/>
      <c r="DF54" s="726"/>
      <c r="DG54" s="726"/>
      <c r="DH54" s="726"/>
      <c r="DI54" s="726"/>
      <c r="DJ54" s="726"/>
      <c r="DK54" s="726"/>
      <c r="DL54" s="726"/>
      <c r="DM54" s="726"/>
      <c r="DN54" s="726"/>
      <c r="DO54" s="726"/>
      <c r="DP54" s="726"/>
      <c r="DQ54" s="726"/>
      <c r="DR54" s="726"/>
      <c r="DS54" s="726"/>
      <c r="DT54" s="726"/>
      <c r="DU54" s="726"/>
      <c r="DV54" s="726"/>
      <c r="DW54" s="726"/>
      <c r="DX54" s="726"/>
      <c r="DY54" s="726"/>
      <c r="DZ54" s="726"/>
      <c r="EA54" s="726"/>
      <c r="EB54" s="726"/>
      <c r="EC54" s="726"/>
      <c r="ED54" s="726"/>
      <c r="EE54" s="726"/>
      <c r="EF54" s="726"/>
      <c r="EG54" s="726"/>
      <c r="EH54" s="726"/>
      <c r="EI54" s="726"/>
      <c r="EJ54" s="726"/>
      <c r="EK54" s="726"/>
      <c r="EL54" s="726"/>
      <c r="EM54" s="726"/>
      <c r="EN54" s="726"/>
      <c r="EO54" s="726"/>
      <c r="EP54" s="726"/>
      <c r="EQ54" s="726"/>
      <c r="ER54" s="726"/>
      <c r="ES54" s="726"/>
      <c r="ET54" s="726"/>
      <c r="EU54" s="726"/>
      <c r="EV54" s="726"/>
      <c r="EW54" s="726"/>
    </row>
    <row r="55" spans="1:153" ht="3.75" customHeight="1" x14ac:dyDescent="0.15">
      <c r="A55" s="844"/>
      <c r="B55" s="844"/>
      <c r="C55" s="844"/>
      <c r="D55" s="844"/>
      <c r="E55" s="844"/>
      <c r="F55" s="844"/>
    </row>
    <row r="56" spans="1:153" s="500" customFormat="1" ht="12.75" customHeight="1" x14ac:dyDescent="0.15">
      <c r="A56" s="1816"/>
      <c r="B56" s="1816"/>
      <c r="C56" s="1816"/>
      <c r="D56" s="459"/>
      <c r="E56" s="459"/>
    </row>
    <row r="57" spans="1:153" s="500" customFormat="1" ht="12.75" customHeight="1" x14ac:dyDescent="0.15">
      <c r="D57" s="459"/>
      <c r="E57" s="459"/>
    </row>
    <row r="58" spans="1:153" ht="12.75" customHeight="1" x14ac:dyDescent="0.15">
      <c r="A58" s="459"/>
      <c r="B58" s="501"/>
      <c r="C58" s="502"/>
      <c r="D58" s="503"/>
      <c r="E58" s="838"/>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1"/>
      <c r="BD58" s="501"/>
      <c r="BE58" s="501"/>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row>
    <row r="59" spans="1:153" ht="12.75" customHeight="1" x14ac:dyDescent="0.15">
      <c r="A59" s="459"/>
      <c r="B59" s="501"/>
      <c r="C59" s="502"/>
      <c r="D59" s="503"/>
      <c r="E59" s="824"/>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501"/>
      <c r="BA59" s="501"/>
      <c r="BB59" s="501"/>
      <c r="BC59" s="501"/>
      <c r="BD59" s="501"/>
      <c r="BE59" s="501"/>
      <c r="BF59" s="459"/>
      <c r="BG59" s="459"/>
      <c r="BH59" s="459"/>
      <c r="BI59" s="459"/>
      <c r="BJ59" s="459"/>
      <c r="BK59" s="459"/>
      <c r="BL59" s="459"/>
      <c r="BM59" s="459"/>
      <c r="BN59" s="459"/>
      <c r="BO59" s="459"/>
      <c r="BP59" s="459"/>
      <c r="BQ59" s="459"/>
      <c r="BR59" s="459"/>
      <c r="BS59" s="459"/>
      <c r="BT59" s="459"/>
      <c r="BU59" s="459"/>
      <c r="BV59" s="459"/>
      <c r="BW59" s="459"/>
      <c r="BX59" s="459"/>
      <c r="BY59" s="459"/>
      <c r="BZ59" s="459"/>
      <c r="CA59" s="459"/>
      <c r="CB59" s="459"/>
      <c r="CC59" s="459"/>
      <c r="CD59" s="459"/>
      <c r="CE59" s="459"/>
      <c r="CF59" s="459"/>
      <c r="CG59" s="459"/>
      <c r="CH59" s="459"/>
      <c r="CI59" s="459"/>
      <c r="CJ59" s="459"/>
      <c r="CK59" s="459"/>
      <c r="CL59" s="459"/>
      <c r="CM59" s="459"/>
      <c r="CN59" s="459"/>
      <c r="CO59" s="459"/>
      <c r="CP59" s="459"/>
      <c r="CQ59" s="459"/>
      <c r="CR59" s="459"/>
      <c r="CS59" s="459"/>
      <c r="CT59" s="459"/>
      <c r="CU59" s="459"/>
      <c r="CV59" s="459"/>
      <c r="CW59" s="459"/>
      <c r="CX59" s="459"/>
      <c r="CY59" s="459"/>
      <c r="CZ59" s="459"/>
      <c r="DA59" s="459"/>
      <c r="DB59" s="459"/>
      <c r="DC59" s="459"/>
      <c r="DD59" s="459"/>
      <c r="DE59" s="459"/>
      <c r="DF59" s="459"/>
      <c r="DG59" s="459"/>
      <c r="DH59" s="459"/>
      <c r="DI59" s="459"/>
      <c r="DJ59" s="459"/>
      <c r="DK59" s="459"/>
      <c r="DL59" s="459"/>
      <c r="DM59" s="459"/>
      <c r="DN59" s="459"/>
      <c r="DO59" s="459"/>
      <c r="DP59" s="459"/>
      <c r="DQ59" s="459"/>
      <c r="DR59" s="459"/>
      <c r="DS59" s="459"/>
      <c r="DT59" s="459"/>
      <c r="DU59" s="459"/>
      <c r="DV59" s="459"/>
      <c r="DW59" s="459"/>
      <c r="DX59" s="459"/>
      <c r="DY59" s="459"/>
      <c r="DZ59" s="459"/>
      <c r="EA59" s="459"/>
      <c r="EB59" s="459"/>
      <c r="EC59" s="459"/>
      <c r="ED59" s="459"/>
      <c r="EE59" s="459"/>
      <c r="EF59" s="459"/>
      <c r="EG59" s="459"/>
      <c r="EH59" s="459"/>
      <c r="EI59" s="459"/>
      <c r="EJ59" s="459"/>
      <c r="EK59" s="459"/>
      <c r="EL59" s="459"/>
      <c r="EM59" s="459"/>
      <c r="EN59" s="459"/>
      <c r="EO59" s="459"/>
      <c r="EP59" s="459"/>
      <c r="EQ59" s="459"/>
      <c r="ER59" s="459"/>
      <c r="ES59" s="459"/>
      <c r="ET59" s="459"/>
      <c r="EU59" s="459"/>
      <c r="EV59" s="459"/>
      <c r="EW59" s="459"/>
    </row>
    <row r="60" spans="1:153" ht="12.75" customHeight="1" x14ac:dyDescent="0.15">
      <c r="C60" s="504"/>
      <c r="D60" s="447"/>
      <c r="E60" s="500"/>
    </row>
  </sheetData>
  <mergeCells count="325">
    <mergeCell ref="A56:C56"/>
    <mergeCell ref="A53:F54"/>
    <mergeCell ref="O53:W54"/>
    <mergeCell ref="AF53:AN54"/>
    <mergeCell ref="AW53:BE54"/>
    <mergeCell ref="BN53:BV54"/>
    <mergeCell ref="CE53:CM54"/>
    <mergeCell ref="BN49:BV50"/>
    <mergeCell ref="CE49:CM50"/>
    <mergeCell ref="O51:W52"/>
    <mergeCell ref="AF51:AN52"/>
    <mergeCell ref="AW51:BE52"/>
    <mergeCell ref="BN51:BV52"/>
    <mergeCell ref="CE51:CM52"/>
    <mergeCell ref="BN45:BV46"/>
    <mergeCell ref="CE45:CM46"/>
    <mergeCell ref="E47:E48"/>
    <mergeCell ref="O47:W48"/>
    <mergeCell ref="AF47:AN48"/>
    <mergeCell ref="AW47:BE48"/>
    <mergeCell ref="BN47:BV48"/>
    <mergeCell ref="CE47:CM48"/>
    <mergeCell ref="A45:A52"/>
    <mergeCell ref="C45:D52"/>
    <mergeCell ref="E45:E46"/>
    <mergeCell ref="O45:W46"/>
    <mergeCell ref="AF45:AN46"/>
    <mergeCell ref="AW45:BE46"/>
    <mergeCell ref="E49:F50"/>
    <mergeCell ref="O49:W50"/>
    <mergeCell ref="AF49:AN50"/>
    <mergeCell ref="AW49:BE50"/>
    <mergeCell ref="C44:F44"/>
    <mergeCell ref="O44:W44"/>
    <mergeCell ref="AF44:AN44"/>
    <mergeCell ref="AW44:BE44"/>
    <mergeCell ref="BN44:BV44"/>
    <mergeCell ref="CE44:CM44"/>
    <mergeCell ref="C43:E43"/>
    <mergeCell ref="O43:W43"/>
    <mergeCell ref="AF43:AN43"/>
    <mergeCell ref="AW43:BE43"/>
    <mergeCell ref="BN43:BV43"/>
    <mergeCell ref="CE43:CM43"/>
    <mergeCell ref="C42:E42"/>
    <mergeCell ref="O42:W42"/>
    <mergeCell ref="AF42:AN42"/>
    <mergeCell ref="AW42:BE42"/>
    <mergeCell ref="BN42:BV42"/>
    <mergeCell ref="CE42:CM42"/>
    <mergeCell ref="CE40:CM40"/>
    <mergeCell ref="D41:E41"/>
    <mergeCell ref="O41:W41"/>
    <mergeCell ref="AF41:AN41"/>
    <mergeCell ref="AW41:BE41"/>
    <mergeCell ref="BN41:BV41"/>
    <mergeCell ref="CE41:CM41"/>
    <mergeCell ref="O38:W39"/>
    <mergeCell ref="AF38:AN39"/>
    <mergeCell ref="AW38:BE39"/>
    <mergeCell ref="BN38:BV39"/>
    <mergeCell ref="CE38:CM39"/>
    <mergeCell ref="D40:E40"/>
    <mergeCell ref="O40:W40"/>
    <mergeCell ref="AF40:AN40"/>
    <mergeCell ref="AW40:BE40"/>
    <mergeCell ref="BN40:BV40"/>
    <mergeCell ref="O36:W37"/>
    <mergeCell ref="AF36:AN37"/>
    <mergeCell ref="AW36:BE37"/>
    <mergeCell ref="BN36:BV37"/>
    <mergeCell ref="CE36:CM37"/>
    <mergeCell ref="O33:W33"/>
    <mergeCell ref="AF33:AN33"/>
    <mergeCell ref="AW33:BE33"/>
    <mergeCell ref="BN33:BV33"/>
    <mergeCell ref="CE33:CM33"/>
    <mergeCell ref="BW28:CD28"/>
    <mergeCell ref="CE28:CM28"/>
    <mergeCell ref="A29:A41"/>
    <mergeCell ref="C29:C33"/>
    <mergeCell ref="D29:E33"/>
    <mergeCell ref="H29:I30"/>
    <mergeCell ref="O29:W30"/>
    <mergeCell ref="AF29:AN30"/>
    <mergeCell ref="AW29:BE30"/>
    <mergeCell ref="BN29:BV30"/>
    <mergeCell ref="C34:C39"/>
    <mergeCell ref="D34:E39"/>
    <mergeCell ref="H34:I35"/>
    <mergeCell ref="O34:W35"/>
    <mergeCell ref="AF34:AN35"/>
    <mergeCell ref="CE29:CM30"/>
    <mergeCell ref="O31:W32"/>
    <mergeCell ref="AF31:AN32"/>
    <mergeCell ref="AW31:BE32"/>
    <mergeCell ref="BN31:BV32"/>
    <mergeCell ref="CE31:CM32"/>
    <mergeCell ref="AW34:BE35"/>
    <mergeCell ref="BN34:BV35"/>
    <mergeCell ref="CE34:CM35"/>
    <mergeCell ref="D28:E28"/>
    <mergeCell ref="G28:N28"/>
    <mergeCell ref="O28:W28"/>
    <mergeCell ref="X28:AE28"/>
    <mergeCell ref="AF28:AN28"/>
    <mergeCell ref="AO28:AV28"/>
    <mergeCell ref="AW28:BE28"/>
    <mergeCell ref="BF28:BM28"/>
    <mergeCell ref="BN28:BV28"/>
    <mergeCell ref="BN27:BV27"/>
    <mergeCell ref="BW27:CD27"/>
    <mergeCell ref="AF26:AN26"/>
    <mergeCell ref="AO26:AV26"/>
    <mergeCell ref="AW26:BE26"/>
    <mergeCell ref="BF26:BM26"/>
    <mergeCell ref="BN26:BV26"/>
    <mergeCell ref="BW26:CD26"/>
    <mergeCell ref="CE27:CM27"/>
    <mergeCell ref="AW25:BE25"/>
    <mergeCell ref="BF25:BM25"/>
    <mergeCell ref="BN25:BV25"/>
    <mergeCell ref="BW25:CD25"/>
    <mergeCell ref="CE25:CM25"/>
    <mergeCell ref="C26:C27"/>
    <mergeCell ref="D26:E27"/>
    <mergeCell ref="G26:N26"/>
    <mergeCell ref="O26:W26"/>
    <mergeCell ref="X26:AE26"/>
    <mergeCell ref="D25:E25"/>
    <mergeCell ref="G25:N25"/>
    <mergeCell ref="O25:W25"/>
    <mergeCell ref="X25:AE25"/>
    <mergeCell ref="AF25:AN25"/>
    <mergeCell ref="AO25:AV25"/>
    <mergeCell ref="CE26:CM26"/>
    <mergeCell ref="G27:N27"/>
    <mergeCell ref="O27:W27"/>
    <mergeCell ref="X27:AE27"/>
    <mergeCell ref="AF27:AN27"/>
    <mergeCell ref="AO27:AV27"/>
    <mergeCell ref="AW27:BE27"/>
    <mergeCell ref="BF27:BM27"/>
    <mergeCell ref="AW21:BE22"/>
    <mergeCell ref="BF21:BM22"/>
    <mergeCell ref="BN21:BV22"/>
    <mergeCell ref="AO24:AV24"/>
    <mergeCell ref="AW24:BE24"/>
    <mergeCell ref="BF24:BM24"/>
    <mergeCell ref="BN24:BV24"/>
    <mergeCell ref="BW24:CD24"/>
    <mergeCell ref="CE24:CM24"/>
    <mergeCell ref="AW23:BE23"/>
    <mergeCell ref="BF23:BM23"/>
    <mergeCell ref="BN23:BV23"/>
    <mergeCell ref="BW23:CD23"/>
    <mergeCell ref="CE23:CM23"/>
    <mergeCell ref="CE19:CM20"/>
    <mergeCell ref="B21:B22"/>
    <mergeCell ref="C21:C22"/>
    <mergeCell ref="D21:E22"/>
    <mergeCell ref="G21:N22"/>
    <mergeCell ref="O21:W22"/>
    <mergeCell ref="D24:E24"/>
    <mergeCell ref="G24:N24"/>
    <mergeCell ref="O24:W24"/>
    <mergeCell ref="X24:AE24"/>
    <mergeCell ref="AF24:AN24"/>
    <mergeCell ref="BW21:CD22"/>
    <mergeCell ref="CE21:CM22"/>
    <mergeCell ref="B23:B24"/>
    <mergeCell ref="C23:C24"/>
    <mergeCell ref="D23:E23"/>
    <mergeCell ref="G23:N23"/>
    <mergeCell ref="O23:W23"/>
    <mergeCell ref="X23:AE23"/>
    <mergeCell ref="AF23:AN23"/>
    <mergeCell ref="AO23:AV23"/>
    <mergeCell ref="X21:AE22"/>
    <mergeCell ref="AF21:AN22"/>
    <mergeCell ref="AO21:AV22"/>
    <mergeCell ref="G19:N20"/>
    <mergeCell ref="O19:W20"/>
    <mergeCell ref="X19:AE20"/>
    <mergeCell ref="AF19:AN20"/>
    <mergeCell ref="AO19:AV20"/>
    <mergeCell ref="AW19:BE20"/>
    <mergeCell ref="BF19:BM20"/>
    <mergeCell ref="BN19:BV20"/>
    <mergeCell ref="BW19:CD20"/>
    <mergeCell ref="CE16:CM17"/>
    <mergeCell ref="D18:E18"/>
    <mergeCell ref="G18:N18"/>
    <mergeCell ref="O18:W18"/>
    <mergeCell ref="X18:AE18"/>
    <mergeCell ref="AF18:AN18"/>
    <mergeCell ref="AO18:AV18"/>
    <mergeCell ref="AW18:BE18"/>
    <mergeCell ref="BF18:BM18"/>
    <mergeCell ref="BN18:BV18"/>
    <mergeCell ref="AF16:AN17"/>
    <mergeCell ref="AO16:AV17"/>
    <mergeCell ref="AW16:BE17"/>
    <mergeCell ref="BF16:BM17"/>
    <mergeCell ref="BN16:BV17"/>
    <mergeCell ref="BW16:CD17"/>
    <mergeCell ref="BW18:CD18"/>
    <mergeCell ref="CE18:CM18"/>
    <mergeCell ref="BN15:BV15"/>
    <mergeCell ref="BW15:CD15"/>
    <mergeCell ref="CE15:CM15"/>
    <mergeCell ref="AW14:BE14"/>
    <mergeCell ref="BF14:BM14"/>
    <mergeCell ref="BN14:BV14"/>
    <mergeCell ref="BW14:CD14"/>
    <mergeCell ref="CE14:CM14"/>
    <mergeCell ref="D15:E15"/>
    <mergeCell ref="G15:N15"/>
    <mergeCell ref="O15:W15"/>
    <mergeCell ref="X15:AE15"/>
    <mergeCell ref="AF15:AN15"/>
    <mergeCell ref="AO15:AV15"/>
    <mergeCell ref="AW15:BE15"/>
    <mergeCell ref="BF15:BM15"/>
    <mergeCell ref="BN12:BV12"/>
    <mergeCell ref="BW12:CD12"/>
    <mergeCell ref="CE12:CM12"/>
    <mergeCell ref="D13:E13"/>
    <mergeCell ref="G13:N13"/>
    <mergeCell ref="O13:W13"/>
    <mergeCell ref="X13:AE13"/>
    <mergeCell ref="AF13:AN13"/>
    <mergeCell ref="AO13:AV13"/>
    <mergeCell ref="AW13:BE13"/>
    <mergeCell ref="BF13:BM13"/>
    <mergeCell ref="BN13:BV13"/>
    <mergeCell ref="BW13:CD13"/>
    <mergeCell ref="CE13:CM13"/>
    <mergeCell ref="A12:A28"/>
    <mergeCell ref="D12:E12"/>
    <mergeCell ref="G12:N12"/>
    <mergeCell ref="O12:W12"/>
    <mergeCell ref="X12:AE12"/>
    <mergeCell ref="AF12:AN12"/>
    <mergeCell ref="AO12:AV12"/>
    <mergeCell ref="AW12:BE12"/>
    <mergeCell ref="BF12:BM12"/>
    <mergeCell ref="D14:E14"/>
    <mergeCell ref="G14:N14"/>
    <mergeCell ref="O14:W14"/>
    <mergeCell ref="X14:AE14"/>
    <mergeCell ref="AF14:AN14"/>
    <mergeCell ref="AO14:AV14"/>
    <mergeCell ref="B16:B17"/>
    <mergeCell ref="C16:C17"/>
    <mergeCell ref="D16:E17"/>
    <mergeCell ref="G16:N17"/>
    <mergeCell ref="O16:W17"/>
    <mergeCell ref="X16:AE17"/>
    <mergeCell ref="B19:B20"/>
    <mergeCell ref="C19:C20"/>
    <mergeCell ref="D19:E20"/>
    <mergeCell ref="A10:E11"/>
    <mergeCell ref="G10:W10"/>
    <mergeCell ref="X10:AN10"/>
    <mergeCell ref="AO10:BE10"/>
    <mergeCell ref="BF10:BV10"/>
    <mergeCell ref="BW10:CM10"/>
    <mergeCell ref="G11:N11"/>
    <mergeCell ref="O11:W11"/>
    <mergeCell ref="X11:AE11"/>
    <mergeCell ref="CE11:CM11"/>
    <mergeCell ref="AF11:AN11"/>
    <mergeCell ref="AO11:AV11"/>
    <mergeCell ref="AW11:BE11"/>
    <mergeCell ref="BF11:BM11"/>
    <mergeCell ref="BN11:BV11"/>
    <mergeCell ref="BW11:CD11"/>
    <mergeCell ref="A8:E9"/>
    <mergeCell ref="H8:V8"/>
    <mergeCell ref="Y8:AM8"/>
    <mergeCell ref="AP8:BD8"/>
    <mergeCell ref="BG8:BU8"/>
    <mergeCell ref="A6:E7"/>
    <mergeCell ref="BX8:CL8"/>
    <mergeCell ref="H9:N9"/>
    <mergeCell ref="O9:U9"/>
    <mergeCell ref="Y9:AD9"/>
    <mergeCell ref="AF9:AL9"/>
    <mergeCell ref="AP9:AU9"/>
    <mergeCell ref="AW9:BC9"/>
    <mergeCell ref="BG9:BL9"/>
    <mergeCell ref="BN9:BT9"/>
    <mergeCell ref="BX9:CC9"/>
    <mergeCell ref="CE9:CK9"/>
    <mergeCell ref="AX6:BD6"/>
    <mergeCell ref="BG6:BM6"/>
    <mergeCell ref="BO6:BU6"/>
    <mergeCell ref="BX6:CD6"/>
    <mergeCell ref="CF6:CL6"/>
    <mergeCell ref="H7:N7"/>
    <mergeCell ref="P7:V7"/>
    <mergeCell ref="BG7:BM7"/>
    <mergeCell ref="BO7:BU7"/>
    <mergeCell ref="BX7:CD7"/>
    <mergeCell ref="CF7:CL7"/>
    <mergeCell ref="CH1:CL1"/>
    <mergeCell ref="BP3:BU3"/>
    <mergeCell ref="CH3:CL3"/>
    <mergeCell ref="A4:F4"/>
    <mergeCell ref="A5:E5"/>
    <mergeCell ref="G5:W5"/>
    <mergeCell ref="X5:AN5"/>
    <mergeCell ref="AO5:BE5"/>
    <mergeCell ref="BF5:BV5"/>
    <mergeCell ref="BW5:CM5"/>
    <mergeCell ref="Y7:AE7"/>
    <mergeCell ref="AG7:AM7"/>
    <mergeCell ref="AP7:AV7"/>
    <mergeCell ref="H6:N6"/>
    <mergeCell ref="P6:V6"/>
    <mergeCell ref="Y6:AE6"/>
    <mergeCell ref="AG6:AM6"/>
    <mergeCell ref="AP6:AV6"/>
    <mergeCell ref="AX7:BD7"/>
  </mergeCells>
  <phoneticPr fontId="2"/>
  <pageMargins left="0.78740157480314965" right="0.19685039370078741" top="0.47244094488188981" bottom="0.15748031496062992" header="0.35433070866141736" footer="0.31496062992125984"/>
  <pageSetup paperSize="9" scale="80" orientation="landscape" r:id="rId1"/>
  <headerFooter alignWithMargins="0">
    <oddFooter>&amp;C
- 9 -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130" zoomScaleNormal="130" workbookViewId="0">
      <selection activeCell="D9" sqref="D9:Q9"/>
    </sheetView>
  </sheetViews>
  <sheetFormatPr defaultRowHeight="10.5" x14ac:dyDescent="0.15"/>
  <cols>
    <col min="1" max="1" width="0.875" style="507" customWidth="1"/>
    <col min="2" max="2" width="1.375" style="507" customWidth="1"/>
    <col min="3" max="3" width="0.875" style="507" customWidth="1"/>
    <col min="4" max="4" width="16.75" style="507" customWidth="1"/>
    <col min="5" max="5" width="0.875" style="507" customWidth="1"/>
    <col min="6" max="6" width="1.125" style="507" customWidth="1"/>
    <col min="7" max="7" width="1.875" style="507" customWidth="1"/>
    <col min="8" max="8" width="0.875" style="507" customWidth="1"/>
    <col min="9" max="9" width="10.875" style="507" customWidth="1"/>
    <col min="10" max="10" width="2.625" style="507" customWidth="1"/>
    <col min="11" max="11" width="7.75" style="507" customWidth="1"/>
    <col min="12" max="13" width="8.75" style="507" customWidth="1"/>
    <col min="14" max="14" width="7.25" style="507" customWidth="1"/>
    <col min="15" max="15" width="2.125" style="507" customWidth="1"/>
    <col min="16" max="16" width="4.5" style="507" customWidth="1"/>
    <col min="17" max="19" width="8.75" style="507" customWidth="1"/>
    <col min="20" max="20" width="8.625" style="507" customWidth="1"/>
    <col min="21" max="21" width="10.625" style="507" customWidth="1"/>
    <col min="22" max="22" width="5.625" style="507" customWidth="1"/>
    <col min="23" max="23" width="5.25" style="507" customWidth="1"/>
    <col min="24" max="24" width="6.625" style="507" customWidth="1"/>
    <col min="25" max="16384" width="9" style="507"/>
  </cols>
  <sheetData>
    <row r="1" spans="1:25" ht="13.5" customHeight="1" thickBot="1" x14ac:dyDescent="0.2">
      <c r="A1" s="505" t="s">
        <v>765</v>
      </c>
      <c r="B1" s="505"/>
      <c r="C1" s="505"/>
      <c r="D1" s="505"/>
      <c r="E1" s="505"/>
      <c r="F1" s="505"/>
      <c r="G1" s="505"/>
      <c r="H1" s="505"/>
      <c r="I1" s="506"/>
      <c r="J1" s="506"/>
    </row>
    <row r="2" spans="1:25" s="513" customFormat="1" ht="13.5" customHeight="1" thickTop="1" thickBot="1" x14ac:dyDescent="0.2">
      <c r="A2" s="508"/>
      <c r="B2" s="509" t="s">
        <v>829</v>
      </c>
      <c r="C2" s="1825" t="s">
        <v>1004</v>
      </c>
      <c r="D2" s="1825"/>
      <c r="E2" s="1825"/>
      <c r="F2" s="1825"/>
      <c r="G2" s="1825"/>
      <c r="H2" s="509"/>
      <c r="I2" s="509"/>
      <c r="J2" s="509"/>
      <c r="K2" s="508"/>
      <c r="L2" s="508"/>
      <c r="M2" s="508"/>
      <c r="N2" s="508"/>
      <c r="O2" s="508"/>
      <c r="P2" s="508"/>
      <c r="Q2" s="510" t="s">
        <v>766</v>
      </c>
      <c r="R2" s="511"/>
      <c r="S2" s="512" t="s">
        <v>767</v>
      </c>
      <c r="T2" s="512"/>
      <c r="U2" s="512"/>
      <c r="V2" s="512"/>
      <c r="W2" s="512"/>
      <c r="X2" s="512"/>
    </row>
    <row r="3" spans="1:25" s="513" customFormat="1" ht="6" customHeight="1" thickTop="1" x14ac:dyDescent="0.15">
      <c r="A3" s="514"/>
      <c r="B3" s="515"/>
      <c r="C3" s="516"/>
      <c r="D3" s="516"/>
      <c r="E3" s="516"/>
      <c r="F3" s="516"/>
      <c r="G3" s="516"/>
      <c r="H3" s="515"/>
      <c r="I3" s="515"/>
      <c r="J3" s="515"/>
      <c r="K3" s="514"/>
      <c r="L3" s="514"/>
      <c r="M3" s="514"/>
      <c r="N3" s="514"/>
      <c r="O3" s="514"/>
      <c r="P3" s="514"/>
      <c r="Q3" s="510"/>
      <c r="R3" s="512"/>
      <c r="S3" s="512"/>
      <c r="T3" s="512"/>
      <c r="U3" s="512"/>
      <c r="V3" s="517"/>
      <c r="W3" s="517"/>
      <c r="X3" s="517"/>
    </row>
    <row r="4" spans="1:25" s="513" customFormat="1" ht="15" customHeight="1" thickBot="1" x14ac:dyDescent="0.2">
      <c r="A4" s="518"/>
      <c r="B4" s="1826" t="s">
        <v>768</v>
      </c>
      <c r="C4" s="1826"/>
      <c r="D4" s="1826"/>
      <c r="E4" s="519"/>
      <c r="F4" s="1829" t="s">
        <v>1032</v>
      </c>
      <c r="G4" s="1830"/>
      <c r="H4" s="1830"/>
      <c r="I4" s="1830"/>
      <c r="J4" s="1830"/>
      <c r="K4" s="1830"/>
      <c r="L4" s="1830"/>
      <c r="M4" s="1830"/>
      <c r="N4" s="1830"/>
      <c r="O4" s="1830"/>
      <c r="P4" s="1831"/>
      <c r="Q4" s="1827" t="s">
        <v>1033</v>
      </c>
      <c r="R4" s="1826"/>
      <c r="S4" s="1826"/>
      <c r="T4" s="1826"/>
      <c r="U4" s="1828"/>
      <c r="V4" s="1827" t="s">
        <v>769</v>
      </c>
      <c r="W4" s="1826"/>
      <c r="X4" s="1828"/>
      <c r="Y4" s="508"/>
    </row>
    <row r="5" spans="1:25" ht="12.75" customHeight="1" thickTop="1" x14ac:dyDescent="0.15">
      <c r="A5" s="525"/>
      <c r="B5" s="526" t="s">
        <v>732</v>
      </c>
      <c r="C5" s="526"/>
      <c r="D5" s="731" t="s">
        <v>770</v>
      </c>
      <c r="E5" s="526"/>
      <c r="F5" s="732"/>
      <c r="G5" s="530" t="s">
        <v>830</v>
      </c>
      <c r="H5" s="530"/>
      <c r="I5" s="1837" t="s">
        <v>771</v>
      </c>
      <c r="J5" s="1837"/>
      <c r="K5" s="1837"/>
      <c r="L5" s="1837"/>
      <c r="M5" s="1837"/>
      <c r="N5" s="1837"/>
      <c r="O5" s="1837"/>
      <c r="P5" s="734"/>
      <c r="Q5" s="523" t="s">
        <v>956</v>
      </c>
      <c r="R5" s="523"/>
      <c r="S5" s="526"/>
      <c r="T5" s="526"/>
      <c r="U5" s="526"/>
      <c r="V5" s="520"/>
      <c r="W5" s="527"/>
      <c r="X5" s="528"/>
      <c r="Y5" s="521"/>
    </row>
    <row r="6" spans="1:25" ht="12.75" customHeight="1" x14ac:dyDescent="0.15">
      <c r="A6" s="534"/>
      <c r="B6" s="526"/>
      <c r="C6" s="526"/>
      <c r="D6" s="731"/>
      <c r="E6" s="526"/>
      <c r="F6" s="803"/>
      <c r="G6" s="883"/>
      <c r="H6" s="883"/>
      <c r="I6" s="883"/>
      <c r="J6" s="883"/>
      <c r="K6" s="884"/>
      <c r="L6" s="883"/>
      <c r="M6" s="885"/>
      <c r="N6" s="526"/>
      <c r="O6" s="526"/>
      <c r="P6" s="804"/>
      <c r="Q6" s="1832" t="s">
        <v>70</v>
      </c>
      <c r="R6" s="1832"/>
      <c r="S6" s="1832"/>
      <c r="T6" s="1832"/>
      <c r="U6" s="1833"/>
      <c r="V6" s="529"/>
      <c r="W6" s="521"/>
      <c r="X6" s="532"/>
      <c r="Y6" s="521"/>
    </row>
    <row r="7" spans="1:25" ht="12.75" customHeight="1" thickBot="1" x14ac:dyDescent="0.2">
      <c r="A7" s="534"/>
      <c r="B7" s="526"/>
      <c r="C7" s="526"/>
      <c r="D7" s="731"/>
      <c r="E7" s="526"/>
      <c r="F7" s="735"/>
      <c r="G7" s="939"/>
      <c r="H7" s="939"/>
      <c r="I7" s="953"/>
      <c r="J7" s="939"/>
      <c r="K7" s="954"/>
      <c r="L7" s="953"/>
      <c r="M7" s="953"/>
      <c r="N7" s="953"/>
      <c r="O7" s="953"/>
      <c r="P7" s="736"/>
      <c r="Q7" s="737" t="s">
        <v>913</v>
      </c>
      <c r="R7" s="533"/>
      <c r="S7" s="533"/>
      <c r="T7" s="534"/>
      <c r="U7" s="531"/>
      <c r="V7" s="529"/>
      <c r="W7" s="521"/>
      <c r="X7" s="532"/>
      <c r="Y7" s="521"/>
    </row>
    <row r="8" spans="1:25" ht="12.75" customHeight="1" thickTop="1" x14ac:dyDescent="0.15">
      <c r="A8" s="758"/>
      <c r="B8" s="738" t="s">
        <v>957</v>
      </c>
      <c r="C8" s="738"/>
      <c r="D8" s="739" t="s">
        <v>772</v>
      </c>
      <c r="E8" s="738"/>
      <c r="F8" s="740"/>
      <c r="G8" s="741" t="s">
        <v>773</v>
      </c>
      <c r="H8" s="741"/>
      <c r="I8" s="741"/>
      <c r="J8" s="741"/>
      <c r="K8" s="741"/>
      <c r="L8" s="741"/>
      <c r="M8" s="742"/>
      <c r="N8" s="742"/>
      <c r="O8" s="742"/>
      <c r="P8" s="743"/>
      <c r="Q8" s="744" t="s">
        <v>774</v>
      </c>
      <c r="R8" s="738"/>
      <c r="S8" s="738"/>
      <c r="T8" s="738"/>
      <c r="U8" s="738"/>
      <c r="V8" s="535"/>
      <c r="W8" s="536"/>
      <c r="X8" s="539"/>
      <c r="Y8" s="521"/>
    </row>
    <row r="9" spans="1:25" ht="12.75" customHeight="1" x14ac:dyDescent="0.15">
      <c r="A9" s="746"/>
      <c r="B9" s="545" t="s">
        <v>958</v>
      </c>
      <c r="C9" s="545"/>
      <c r="D9" s="745" t="s">
        <v>974</v>
      </c>
      <c r="E9" s="545"/>
      <c r="F9" s="746"/>
      <c r="G9" s="545" t="s">
        <v>975</v>
      </c>
      <c r="H9" s="545"/>
      <c r="I9" s="545"/>
      <c r="J9" s="545"/>
      <c r="K9" s="545"/>
      <c r="L9" s="1834" t="s">
        <v>775</v>
      </c>
      <c r="M9" s="1834"/>
      <c r="N9" s="1834"/>
      <c r="O9" s="545"/>
      <c r="P9" s="747"/>
      <c r="Q9" s="744" t="s">
        <v>774</v>
      </c>
      <c r="R9" s="738"/>
      <c r="S9" s="738"/>
      <c r="T9" s="738"/>
      <c r="U9" s="748"/>
      <c r="V9" s="535"/>
      <c r="W9" s="536"/>
      <c r="X9" s="539"/>
      <c r="Y9" s="521"/>
    </row>
    <row r="10" spans="1:25" ht="12.75" customHeight="1" x14ac:dyDescent="0.15">
      <c r="A10" s="746"/>
      <c r="B10" s="545" t="s">
        <v>959</v>
      </c>
      <c r="C10" s="545"/>
      <c r="D10" s="745" t="s">
        <v>776</v>
      </c>
      <c r="E10" s="545"/>
      <c r="F10" s="746"/>
      <c r="G10" s="544" t="s">
        <v>960</v>
      </c>
      <c r="H10" s="545"/>
      <c r="I10" s="545" t="s">
        <v>980</v>
      </c>
      <c r="J10" s="545"/>
      <c r="K10" s="545"/>
      <c r="L10" s="545"/>
      <c r="M10" s="545"/>
      <c r="N10" s="749">
        <v>6500</v>
      </c>
      <c r="O10" s="545" t="s">
        <v>186</v>
      </c>
      <c r="P10" s="747"/>
      <c r="Q10" s="866" t="s">
        <v>774</v>
      </c>
      <c r="R10" s="526"/>
      <c r="S10" s="526"/>
      <c r="T10" s="526"/>
      <c r="U10" s="866"/>
      <c r="V10" s="529"/>
      <c r="W10" s="521"/>
      <c r="X10" s="532"/>
      <c r="Y10" s="521"/>
    </row>
    <row r="11" spans="1:25" ht="11.85" customHeight="1" x14ac:dyDescent="0.15">
      <c r="A11" s="534"/>
      <c r="B11" s="526"/>
      <c r="C11" s="526"/>
      <c r="D11" s="731"/>
      <c r="E11" s="526"/>
      <c r="F11" s="534"/>
      <c r="G11" s="547" t="s">
        <v>916</v>
      </c>
      <c r="H11" s="526"/>
      <c r="I11" s="526" t="s">
        <v>969</v>
      </c>
      <c r="J11" s="526"/>
      <c r="K11" s="526"/>
      <c r="L11" s="526"/>
      <c r="M11" s="526"/>
      <c r="N11" s="750">
        <v>10000</v>
      </c>
      <c r="O11" s="526" t="s">
        <v>186</v>
      </c>
      <c r="P11" s="531"/>
      <c r="Q11" s="866" t="s">
        <v>917</v>
      </c>
      <c r="R11" s="526"/>
      <c r="S11" s="526"/>
      <c r="T11" s="526"/>
      <c r="U11" s="526"/>
      <c r="V11" s="529"/>
      <c r="W11" s="521"/>
      <c r="X11" s="532"/>
      <c r="Y11" s="521"/>
    </row>
    <row r="12" spans="1:25" ht="11.85" customHeight="1" x14ac:dyDescent="0.15">
      <c r="A12" s="534"/>
      <c r="B12" s="526"/>
      <c r="C12" s="526"/>
      <c r="D12" s="731"/>
      <c r="E12" s="526"/>
      <c r="F12" s="534"/>
      <c r="G12" s="547" t="s">
        <v>968</v>
      </c>
      <c r="H12" s="526"/>
      <c r="I12" s="526" t="s">
        <v>970</v>
      </c>
      <c r="J12" s="526"/>
      <c r="K12" s="526"/>
      <c r="L12" s="526"/>
      <c r="M12" s="526"/>
      <c r="N12" s="750">
        <v>6500</v>
      </c>
      <c r="O12" s="526" t="s">
        <v>971</v>
      </c>
      <c r="P12" s="531"/>
      <c r="Q12" s="879" t="s">
        <v>56</v>
      </c>
      <c r="R12" s="526"/>
      <c r="S12" s="526"/>
      <c r="T12" s="526"/>
      <c r="U12" s="526"/>
      <c r="V12" s="529"/>
      <c r="W12" s="521"/>
      <c r="X12" s="532"/>
      <c r="Y12" s="521"/>
    </row>
    <row r="13" spans="1:25" ht="11.85" customHeight="1" x14ac:dyDescent="0.15">
      <c r="A13" s="534"/>
      <c r="B13" s="751"/>
      <c r="C13" s="751"/>
      <c r="D13" s="752"/>
      <c r="E13" s="751"/>
      <c r="F13" s="534"/>
      <c r="G13" s="547" t="s">
        <v>919</v>
      </c>
      <c r="H13" s="526"/>
      <c r="I13" s="526" t="s">
        <v>777</v>
      </c>
      <c r="J13" s="526"/>
      <c r="K13" s="526"/>
      <c r="L13" s="526"/>
      <c r="M13" s="526"/>
      <c r="N13" s="750">
        <v>5000</v>
      </c>
      <c r="O13" s="526" t="s">
        <v>186</v>
      </c>
      <c r="P13" s="531"/>
      <c r="Q13" s="866" t="s">
        <v>917</v>
      </c>
      <c r="R13" s="526"/>
      <c r="S13" s="526"/>
      <c r="T13" s="526"/>
      <c r="U13" s="526"/>
      <c r="V13" s="529"/>
      <c r="W13" s="521"/>
      <c r="X13" s="532"/>
      <c r="Y13" s="521"/>
    </row>
    <row r="14" spans="1:25" ht="11.85" customHeight="1" x14ac:dyDescent="0.15">
      <c r="A14" s="534"/>
      <c r="B14" s="751"/>
      <c r="C14" s="751"/>
      <c r="D14" s="752"/>
      <c r="E14" s="751"/>
      <c r="F14" s="534"/>
      <c r="G14" s="547" t="s">
        <v>920</v>
      </c>
      <c r="H14" s="526"/>
      <c r="I14" s="526" t="s">
        <v>778</v>
      </c>
      <c r="J14" s="526"/>
      <c r="K14" s="526"/>
      <c r="L14" s="526"/>
      <c r="M14" s="526"/>
      <c r="N14" s="750">
        <v>1300000</v>
      </c>
      <c r="O14" s="526" t="s">
        <v>186</v>
      </c>
      <c r="P14" s="531"/>
      <c r="Q14" s="866" t="s">
        <v>917</v>
      </c>
      <c r="R14" s="526"/>
      <c r="S14" s="526"/>
      <c r="T14" s="526"/>
      <c r="U14" s="526"/>
      <c r="V14" s="529"/>
      <c r="W14" s="521"/>
      <c r="X14" s="532"/>
      <c r="Y14" s="521"/>
    </row>
    <row r="15" spans="1:25" ht="11.85" customHeight="1" x14ac:dyDescent="0.15">
      <c r="A15" s="534"/>
      <c r="B15" s="751"/>
      <c r="C15" s="751"/>
      <c r="D15" s="752"/>
      <c r="E15" s="751"/>
      <c r="F15" s="534"/>
      <c r="G15" s="547"/>
      <c r="H15" s="526"/>
      <c r="I15" s="526"/>
      <c r="J15" s="526"/>
      <c r="K15" s="526"/>
      <c r="L15" s="526"/>
      <c r="M15" s="526"/>
      <c r="N15" s="750"/>
      <c r="O15" s="526"/>
      <c r="P15" s="531"/>
      <c r="Q15" s="866"/>
      <c r="R15" s="526"/>
      <c r="S15" s="526"/>
      <c r="T15" s="526"/>
      <c r="U15" s="526"/>
      <c r="V15" s="529"/>
      <c r="W15" s="521"/>
      <c r="X15" s="532"/>
      <c r="Y15" s="521"/>
    </row>
    <row r="16" spans="1:25" ht="11.85" customHeight="1" x14ac:dyDescent="0.15">
      <c r="A16" s="534"/>
      <c r="B16" s="751"/>
      <c r="C16" s="751"/>
      <c r="D16" s="752"/>
      <c r="E16" s="751"/>
      <c r="F16" s="740"/>
      <c r="G16" s="756"/>
      <c r="H16" s="742"/>
      <c r="I16" s="742"/>
      <c r="J16" s="742"/>
      <c r="K16" s="742"/>
      <c r="L16" s="742"/>
      <c r="M16" s="742"/>
      <c r="N16" s="938"/>
      <c r="O16" s="742"/>
      <c r="P16" s="743"/>
      <c r="Q16" s="866"/>
      <c r="R16" s="526"/>
      <c r="S16" s="526"/>
      <c r="T16" s="526"/>
      <c r="U16" s="526"/>
      <c r="V16" s="529"/>
      <c r="W16" s="521"/>
      <c r="X16" s="532"/>
      <c r="Y16" s="521"/>
    </row>
    <row r="17" spans="1:25" ht="12.75" customHeight="1" x14ac:dyDescent="0.15">
      <c r="A17" s="746"/>
      <c r="B17" s="545" t="s">
        <v>921</v>
      </c>
      <c r="C17" s="545"/>
      <c r="D17" s="745" t="s">
        <v>780</v>
      </c>
      <c r="E17" s="545"/>
      <c r="F17" s="534"/>
      <c r="G17" s="547" t="s">
        <v>922</v>
      </c>
      <c r="H17" s="526"/>
      <c r="I17" s="526" t="s">
        <v>781</v>
      </c>
      <c r="J17" s="526"/>
      <c r="K17" s="526"/>
      <c r="L17" s="526"/>
      <c r="M17" s="526"/>
      <c r="N17" s="750">
        <v>27000</v>
      </c>
      <c r="O17" s="526" t="s">
        <v>186</v>
      </c>
      <c r="P17" s="531"/>
      <c r="Q17" s="753" t="s">
        <v>774</v>
      </c>
      <c r="R17" s="545"/>
      <c r="S17" s="545"/>
      <c r="T17" s="545"/>
      <c r="U17" s="545"/>
      <c r="V17" s="540"/>
      <c r="W17" s="541"/>
      <c r="X17" s="542"/>
      <c r="Y17" s="521"/>
    </row>
    <row r="18" spans="1:25" ht="12.75" customHeight="1" x14ac:dyDescent="0.15">
      <c r="A18" s="534"/>
      <c r="B18" s="751"/>
      <c r="C18" s="751"/>
      <c r="D18" s="754"/>
      <c r="E18" s="751"/>
      <c r="F18" s="534"/>
      <c r="G18" s="547" t="s">
        <v>916</v>
      </c>
      <c r="H18" s="526"/>
      <c r="I18" s="526" t="s">
        <v>782</v>
      </c>
      <c r="J18" s="526"/>
      <c r="K18" s="526"/>
      <c r="L18" s="526"/>
      <c r="M18" s="526"/>
      <c r="N18" s="526"/>
      <c r="O18" s="526"/>
      <c r="P18" s="531"/>
      <c r="Q18" s="866" t="s">
        <v>917</v>
      </c>
      <c r="R18" s="526"/>
      <c r="S18" s="526"/>
      <c r="T18" s="526"/>
      <c r="U18" s="526"/>
      <c r="V18" s="529"/>
      <c r="W18" s="521"/>
      <c r="X18" s="532"/>
      <c r="Y18" s="521"/>
    </row>
    <row r="19" spans="1:25" ht="12.75" customHeight="1" x14ac:dyDescent="0.15">
      <c r="A19" s="534"/>
      <c r="B19" s="751"/>
      <c r="C19" s="751"/>
      <c r="D19" s="754"/>
      <c r="E19" s="751"/>
      <c r="F19" s="534"/>
      <c r="G19" s="547"/>
      <c r="H19" s="526"/>
      <c r="I19" s="526" t="s">
        <v>783</v>
      </c>
      <c r="J19" s="526"/>
      <c r="K19" s="526"/>
      <c r="L19" s="526"/>
      <c r="M19" s="526"/>
      <c r="N19" s="526"/>
      <c r="O19" s="526"/>
      <c r="P19" s="531"/>
      <c r="Q19" s="526"/>
      <c r="R19" s="526"/>
      <c r="S19" s="526"/>
      <c r="T19" s="526"/>
      <c r="U19" s="526"/>
      <c r="V19" s="529"/>
      <c r="W19" s="521"/>
      <c r="X19" s="532"/>
      <c r="Y19" s="521"/>
    </row>
    <row r="20" spans="1:25" ht="12.75" customHeight="1" x14ac:dyDescent="0.15">
      <c r="A20" s="534"/>
      <c r="B20" s="751"/>
      <c r="C20" s="751"/>
      <c r="D20" s="754"/>
      <c r="E20" s="751"/>
      <c r="F20" s="534"/>
      <c r="G20" s="547"/>
      <c r="H20" s="526"/>
      <c r="I20" s="548" t="s">
        <v>784</v>
      </c>
      <c r="J20" s="548"/>
      <c r="K20" s="548"/>
      <c r="L20" s="548"/>
      <c r="M20" s="548"/>
      <c r="N20" s="526"/>
      <c r="O20" s="526"/>
      <c r="P20" s="531"/>
      <c r="Q20" s="526"/>
      <c r="R20" s="526"/>
      <c r="S20" s="526"/>
      <c r="T20" s="755"/>
      <c r="U20" s="526"/>
      <c r="V20" s="529"/>
      <c r="W20" s="521"/>
      <c r="X20" s="532"/>
      <c r="Y20" s="521"/>
    </row>
    <row r="21" spans="1:25" ht="12.75" customHeight="1" x14ac:dyDescent="0.15">
      <c r="A21" s="534"/>
      <c r="B21" s="751"/>
      <c r="C21" s="751"/>
      <c r="D21" s="754"/>
      <c r="E21" s="751"/>
      <c r="F21" s="534"/>
      <c r="G21" s="547"/>
      <c r="H21" s="526"/>
      <c r="I21" s="526" t="s">
        <v>785</v>
      </c>
      <c r="J21" s="526"/>
      <c r="K21" s="526"/>
      <c r="L21" s="526"/>
      <c r="M21" s="526"/>
      <c r="N21" s="526"/>
      <c r="O21" s="526"/>
      <c r="P21" s="531"/>
      <c r="Q21" s="526"/>
      <c r="R21" s="526"/>
      <c r="S21" s="526"/>
      <c r="T21" s="755"/>
      <c r="U21" s="526"/>
      <c r="V21" s="529"/>
      <c r="W21" s="521"/>
      <c r="X21" s="532"/>
      <c r="Y21" s="521"/>
    </row>
    <row r="22" spans="1:25" ht="12.75" customHeight="1" x14ac:dyDescent="0.15">
      <c r="A22" s="534"/>
      <c r="B22" s="751"/>
      <c r="C22" s="751"/>
      <c r="D22" s="754"/>
      <c r="E22" s="751"/>
      <c r="F22" s="534"/>
      <c r="G22" s="547"/>
      <c r="H22" s="526"/>
      <c r="I22" s="548" t="s">
        <v>786</v>
      </c>
      <c r="J22" s="548"/>
      <c r="K22" s="548"/>
      <c r="L22" s="548"/>
      <c r="M22" s="548"/>
      <c r="N22" s="526"/>
      <c r="O22" s="526"/>
      <c r="P22" s="531"/>
      <c r="Q22" s="526"/>
      <c r="R22" s="526"/>
      <c r="S22" s="526"/>
      <c r="T22" s="755"/>
      <c r="U22" s="526"/>
      <c r="V22" s="529"/>
      <c r="W22" s="521"/>
      <c r="X22" s="532"/>
      <c r="Y22" s="521"/>
    </row>
    <row r="23" spans="1:25" ht="12.75" customHeight="1" x14ac:dyDescent="0.15">
      <c r="A23" s="534"/>
      <c r="B23" s="751"/>
      <c r="C23" s="751"/>
      <c r="D23" s="754"/>
      <c r="E23" s="751"/>
      <c r="F23" s="534"/>
      <c r="G23" s="547"/>
      <c r="H23" s="526"/>
      <c r="I23" s="526" t="s">
        <v>787</v>
      </c>
      <c r="J23" s="526"/>
      <c r="K23" s="526"/>
      <c r="L23" s="526"/>
      <c r="M23" s="526"/>
      <c r="N23" s="526"/>
      <c r="O23" s="526"/>
      <c r="P23" s="531"/>
      <c r="Q23" s="526"/>
      <c r="R23" s="526"/>
      <c r="S23" s="526"/>
      <c r="T23" s="526"/>
      <c r="U23" s="526"/>
      <c r="V23" s="529"/>
      <c r="W23" s="521"/>
      <c r="X23" s="532"/>
      <c r="Y23" s="521"/>
    </row>
    <row r="24" spans="1:25" ht="12.75" customHeight="1" x14ac:dyDescent="0.15">
      <c r="A24" s="534"/>
      <c r="B24" s="751"/>
      <c r="C24" s="751"/>
      <c r="D24" s="754"/>
      <c r="E24" s="751"/>
      <c r="F24" s="534"/>
      <c r="G24" s="547" t="s">
        <v>918</v>
      </c>
      <c r="H24" s="526"/>
      <c r="I24" s="526" t="s">
        <v>788</v>
      </c>
      <c r="J24" s="526"/>
      <c r="K24" s="526"/>
      <c r="L24" s="526"/>
      <c r="M24" s="526"/>
      <c r="N24" s="526"/>
      <c r="O24" s="526"/>
      <c r="P24" s="531"/>
      <c r="Q24" s="866" t="s">
        <v>917</v>
      </c>
      <c r="R24" s="526"/>
      <c r="S24" s="526"/>
      <c r="T24" s="526"/>
      <c r="U24" s="526"/>
      <c r="V24" s="529"/>
      <c r="W24" s="521"/>
      <c r="X24" s="532"/>
      <c r="Y24" s="521"/>
    </row>
    <row r="25" spans="1:25" ht="12.75" customHeight="1" x14ac:dyDescent="0.15">
      <c r="A25" s="534"/>
      <c r="B25" s="751"/>
      <c r="C25" s="751"/>
      <c r="D25" s="754"/>
      <c r="E25" s="751"/>
      <c r="F25" s="534"/>
      <c r="G25" s="547"/>
      <c r="H25" s="526"/>
      <c r="I25" s="548" t="s">
        <v>789</v>
      </c>
      <c r="J25" s="548"/>
      <c r="K25" s="548"/>
      <c r="L25" s="548"/>
      <c r="M25" s="548"/>
      <c r="N25" s="526"/>
      <c r="O25" s="526"/>
      <c r="P25" s="531"/>
      <c r="Q25" s="526"/>
      <c r="R25" s="526"/>
      <c r="S25" s="526"/>
      <c r="T25" s="526"/>
      <c r="U25" s="526"/>
      <c r="V25" s="529"/>
      <c r="W25" s="521"/>
      <c r="X25" s="532"/>
      <c r="Y25" s="521"/>
    </row>
    <row r="26" spans="1:25" ht="12.75" customHeight="1" x14ac:dyDescent="0.15">
      <c r="A26" s="534"/>
      <c r="B26" s="751"/>
      <c r="C26" s="751"/>
      <c r="D26" s="754"/>
      <c r="E26" s="751"/>
      <c r="F26" s="534"/>
      <c r="G26" s="547" t="s">
        <v>919</v>
      </c>
      <c r="H26" s="526"/>
      <c r="I26" s="526" t="s">
        <v>790</v>
      </c>
      <c r="J26" s="526"/>
      <c r="K26" s="526"/>
      <c r="L26" s="526"/>
      <c r="M26" s="526"/>
      <c r="N26" s="526"/>
      <c r="O26" s="526"/>
      <c r="P26" s="531"/>
      <c r="Q26" s="866" t="s">
        <v>917</v>
      </c>
      <c r="R26" s="526"/>
      <c r="S26" s="526"/>
      <c r="T26" s="526"/>
      <c r="U26" s="526"/>
      <c r="V26" s="529"/>
      <c r="W26" s="521"/>
      <c r="X26" s="532"/>
      <c r="Y26" s="521"/>
    </row>
    <row r="27" spans="1:25" ht="12.75" customHeight="1" x14ac:dyDescent="0.15">
      <c r="A27" s="534"/>
      <c r="B27" s="751"/>
      <c r="C27" s="751"/>
      <c r="D27" s="754"/>
      <c r="E27" s="751"/>
      <c r="F27" s="534"/>
      <c r="G27" s="547"/>
      <c r="H27" s="526"/>
      <c r="I27" s="548" t="s">
        <v>791</v>
      </c>
      <c r="J27" s="548"/>
      <c r="K27" s="548"/>
      <c r="L27" s="548"/>
      <c r="M27" s="548"/>
      <c r="N27" s="526"/>
      <c r="O27" s="526"/>
      <c r="P27" s="531"/>
      <c r="Q27" s="526"/>
      <c r="R27" s="526"/>
      <c r="S27" s="526"/>
      <c r="T27" s="526"/>
      <c r="U27" s="526"/>
      <c r="V27" s="529"/>
      <c r="W27" s="521"/>
      <c r="X27" s="532"/>
      <c r="Y27" s="521"/>
    </row>
    <row r="28" spans="1:25" ht="12.75" customHeight="1" x14ac:dyDescent="0.15">
      <c r="A28" s="534"/>
      <c r="B28" s="751"/>
      <c r="C28" s="751"/>
      <c r="D28" s="754"/>
      <c r="E28" s="751"/>
      <c r="F28" s="534"/>
      <c r="G28" s="547" t="s">
        <v>920</v>
      </c>
      <c r="H28" s="526"/>
      <c r="I28" s="526" t="s">
        <v>792</v>
      </c>
      <c r="J28" s="526"/>
      <c r="K28" s="526"/>
      <c r="L28" s="1835" t="s">
        <v>793</v>
      </c>
      <c r="M28" s="1835"/>
      <c r="N28" s="1835"/>
      <c r="O28" s="1835"/>
      <c r="P28" s="531"/>
      <c r="Q28" s="866" t="s">
        <v>917</v>
      </c>
      <c r="R28" s="526"/>
      <c r="S28" s="526" t="s">
        <v>923</v>
      </c>
      <c r="T28" s="526"/>
      <c r="U28" s="526"/>
      <c r="V28" s="529"/>
      <c r="W28" s="521"/>
      <c r="X28" s="532"/>
      <c r="Y28" s="521"/>
    </row>
    <row r="29" spans="1:25" ht="12.75" customHeight="1" x14ac:dyDescent="0.15">
      <c r="A29" s="534"/>
      <c r="B29" s="751"/>
      <c r="C29" s="751"/>
      <c r="D29" s="754"/>
      <c r="E29" s="751"/>
      <c r="F29" s="534"/>
      <c r="G29" s="547" t="s">
        <v>924</v>
      </c>
      <c r="H29" s="526"/>
      <c r="I29" s="526" t="s">
        <v>794</v>
      </c>
      <c r="J29" s="526"/>
      <c r="K29" s="526"/>
      <c r="L29" s="526"/>
      <c r="M29" s="526"/>
      <c r="N29" s="526"/>
      <c r="O29" s="526"/>
      <c r="P29" s="531"/>
      <c r="Q29" s="526"/>
      <c r="R29" s="526"/>
      <c r="S29" s="526"/>
      <c r="T29" s="526"/>
      <c r="U29" s="526"/>
      <c r="V29" s="529"/>
      <c r="W29" s="521"/>
      <c r="X29" s="532"/>
      <c r="Y29" s="521"/>
    </row>
    <row r="30" spans="1:25" ht="12.75" customHeight="1" x14ac:dyDescent="0.15">
      <c r="A30" s="534"/>
      <c r="B30" s="751"/>
      <c r="C30" s="751"/>
      <c r="D30" s="754"/>
      <c r="E30" s="751"/>
      <c r="F30" s="534"/>
      <c r="G30" s="756"/>
      <c r="H30" s="742"/>
      <c r="I30" s="741" t="s">
        <v>795</v>
      </c>
      <c r="J30" s="741"/>
      <c r="K30" s="741"/>
      <c r="L30" s="741"/>
      <c r="M30" s="741"/>
      <c r="N30" s="526"/>
      <c r="O30" s="526"/>
      <c r="P30" s="531"/>
      <c r="Q30" s="742"/>
      <c r="R30" s="742"/>
      <c r="S30" s="742"/>
      <c r="T30" s="742"/>
      <c r="U30" s="742"/>
      <c r="V30" s="537"/>
      <c r="W30" s="538"/>
      <c r="X30" s="543"/>
      <c r="Y30" s="521"/>
    </row>
    <row r="31" spans="1:25" ht="12.75" customHeight="1" x14ac:dyDescent="0.15">
      <c r="A31" s="758"/>
      <c r="B31" s="738" t="s">
        <v>925</v>
      </c>
      <c r="C31" s="738"/>
      <c r="D31" s="757" t="s">
        <v>976</v>
      </c>
      <c r="E31" s="738"/>
      <c r="F31" s="758"/>
      <c r="G31" s="741" t="s">
        <v>796</v>
      </c>
      <c r="H31" s="742"/>
      <c r="I31" s="526"/>
      <c r="J31" s="526"/>
      <c r="K31" s="741"/>
      <c r="L31" s="741"/>
      <c r="M31" s="741"/>
      <c r="N31" s="738"/>
      <c r="O31" s="738"/>
      <c r="P31" s="748"/>
      <c r="Q31" s="526" t="s">
        <v>797</v>
      </c>
      <c r="R31" s="526"/>
      <c r="S31" s="526"/>
      <c r="T31" s="526"/>
      <c r="U31" s="526"/>
      <c r="V31" s="529"/>
      <c r="W31" s="521"/>
      <c r="X31" s="542"/>
      <c r="Y31" s="521"/>
    </row>
    <row r="32" spans="1:25" ht="12.75" customHeight="1" thickBot="1" x14ac:dyDescent="0.2">
      <c r="A32" s="758"/>
      <c r="B32" s="738" t="s">
        <v>926</v>
      </c>
      <c r="C32" s="738"/>
      <c r="D32" s="739" t="s">
        <v>798</v>
      </c>
      <c r="E32" s="738"/>
      <c r="F32" s="746"/>
      <c r="G32" s="545"/>
      <c r="H32" s="545"/>
      <c r="I32" s="545"/>
      <c r="J32" s="545"/>
      <c r="K32" s="545"/>
      <c r="L32" s="545"/>
      <c r="M32" s="545"/>
      <c r="N32" s="545"/>
      <c r="O32" s="545"/>
      <c r="P32" s="747"/>
      <c r="Q32" s="738"/>
      <c r="R32" s="738"/>
      <c r="S32" s="738"/>
      <c r="T32" s="738"/>
      <c r="U32" s="738"/>
      <c r="V32" s="535"/>
      <c r="W32" s="536"/>
      <c r="X32" s="539"/>
      <c r="Y32" s="521"/>
    </row>
    <row r="33" spans="1:25" ht="12.75" customHeight="1" thickTop="1" x14ac:dyDescent="0.15">
      <c r="A33" s="534"/>
      <c r="B33" s="751" t="s">
        <v>927</v>
      </c>
      <c r="C33" s="751"/>
      <c r="D33" s="752" t="s">
        <v>759</v>
      </c>
      <c r="E33" s="751"/>
      <c r="F33" s="732"/>
      <c r="G33" s="549" t="s">
        <v>922</v>
      </c>
      <c r="H33" s="530"/>
      <c r="I33" s="733" t="s">
        <v>990</v>
      </c>
      <c r="J33" s="733"/>
      <c r="K33" s="733"/>
      <c r="L33" s="733"/>
      <c r="M33" s="733"/>
      <c r="N33" s="530"/>
      <c r="O33" s="530"/>
      <c r="P33" s="734"/>
      <c r="Q33" s="866" t="s">
        <v>774</v>
      </c>
      <c r="R33" s="759"/>
      <c r="S33" s="759"/>
      <c r="T33" s="759"/>
      <c r="U33" s="526"/>
      <c r="V33" s="529"/>
      <c r="W33" s="521"/>
      <c r="X33" s="532"/>
      <c r="Y33" s="521"/>
    </row>
    <row r="34" spans="1:25" ht="12.75" customHeight="1" x14ac:dyDescent="0.15">
      <c r="A34" s="534"/>
      <c r="B34" s="751"/>
      <c r="C34" s="751"/>
      <c r="D34" s="752"/>
      <c r="E34" s="751"/>
      <c r="F34" s="803"/>
      <c r="G34" s="547" t="s">
        <v>916</v>
      </c>
      <c r="H34" s="526"/>
      <c r="I34" s="548" t="s">
        <v>991</v>
      </c>
      <c r="J34" s="548"/>
      <c r="K34" s="548"/>
      <c r="L34" s="548"/>
      <c r="M34" s="548"/>
      <c r="N34" s="526"/>
      <c r="O34" s="526"/>
      <c r="P34" s="804"/>
      <c r="Q34" s="866" t="s">
        <v>917</v>
      </c>
      <c r="R34" s="759"/>
      <c r="S34" s="759"/>
      <c r="T34" s="759"/>
      <c r="U34" s="526"/>
      <c r="V34" s="529"/>
      <c r="W34" s="521"/>
      <c r="X34" s="532"/>
      <c r="Y34" s="521"/>
    </row>
    <row r="35" spans="1:25" ht="12.75" customHeight="1" x14ac:dyDescent="0.15">
      <c r="A35" s="746"/>
      <c r="B35" s="545" t="s">
        <v>928</v>
      </c>
      <c r="C35" s="545"/>
      <c r="D35" s="745" t="s">
        <v>799</v>
      </c>
      <c r="E35" s="545"/>
      <c r="F35" s="951"/>
      <c r="G35" s="544" t="s">
        <v>922</v>
      </c>
      <c r="H35" s="545"/>
      <c r="I35" s="546" t="s">
        <v>1075</v>
      </c>
      <c r="J35" s="546"/>
      <c r="K35" s="546"/>
      <c r="L35" s="546"/>
      <c r="M35" s="546"/>
      <c r="N35" s="545"/>
      <c r="O35" s="545"/>
      <c r="P35" s="952"/>
      <c r="Q35" s="867" t="s">
        <v>917</v>
      </c>
      <c r="R35" s="546"/>
      <c r="S35" s="546"/>
      <c r="T35" s="546"/>
      <c r="U35" s="545"/>
      <c r="V35" s="540"/>
      <c r="W35" s="541"/>
      <c r="X35" s="542"/>
      <c r="Y35" s="521"/>
    </row>
    <row r="36" spans="1:25" ht="12.75" customHeight="1" x14ac:dyDescent="0.15">
      <c r="A36" s="534"/>
      <c r="B36" s="526"/>
      <c r="C36" s="526"/>
      <c r="D36" s="731"/>
      <c r="E36" s="526"/>
      <c r="F36" s="803"/>
      <c r="G36" s="547" t="s">
        <v>916</v>
      </c>
      <c r="H36" s="526"/>
      <c r="I36" s="942" t="s">
        <v>1085</v>
      </c>
      <c r="J36" s="942"/>
      <c r="K36" s="942"/>
      <c r="L36" s="942"/>
      <c r="M36" s="942"/>
      <c r="N36" s="526"/>
      <c r="O36" s="526"/>
      <c r="P36" s="804"/>
      <c r="Q36" s="866" t="s">
        <v>917</v>
      </c>
      <c r="R36" s="548"/>
      <c r="S36" s="548"/>
      <c r="T36" s="548"/>
      <c r="U36" s="526"/>
      <c r="V36" s="529"/>
      <c r="W36" s="521"/>
      <c r="X36" s="532"/>
      <c r="Y36" s="521"/>
    </row>
    <row r="37" spans="1:25" ht="12.75" customHeight="1" thickBot="1" x14ac:dyDescent="0.2">
      <c r="A37" s="534"/>
      <c r="B37" s="526"/>
      <c r="C37" s="526"/>
      <c r="D37" s="731"/>
      <c r="E37" s="526"/>
      <c r="F37" s="735"/>
      <c r="G37" s="550"/>
      <c r="H37" s="805"/>
      <c r="I37" s="806" t="s">
        <v>74</v>
      </c>
      <c r="J37" s="806"/>
      <c r="K37" s="806"/>
      <c r="L37" s="806"/>
      <c r="M37" s="806"/>
      <c r="N37" s="805"/>
      <c r="O37" s="805"/>
      <c r="P37" s="736"/>
      <c r="Q37" s="866"/>
      <c r="R37" s="548"/>
      <c r="S37" s="548"/>
      <c r="T37" s="548"/>
      <c r="U37" s="742"/>
      <c r="V37" s="537"/>
      <c r="W37" s="538"/>
      <c r="X37" s="543"/>
      <c r="Y37" s="521"/>
    </row>
    <row r="38" spans="1:25" ht="12.75" customHeight="1" thickTop="1" x14ac:dyDescent="0.15">
      <c r="A38" s="758"/>
      <c r="B38" s="738" t="s">
        <v>929</v>
      </c>
      <c r="C38" s="738"/>
      <c r="D38" s="739" t="s">
        <v>930</v>
      </c>
      <c r="E38" s="738"/>
      <c r="F38" s="740"/>
      <c r="G38" s="756"/>
      <c r="H38" s="742"/>
      <c r="I38" s="865"/>
      <c r="J38" s="865"/>
      <c r="K38" s="865"/>
      <c r="L38" s="865"/>
      <c r="M38" s="865"/>
      <c r="N38" s="742"/>
      <c r="O38" s="742"/>
      <c r="P38" s="743"/>
      <c r="Q38" s="738" t="s">
        <v>801</v>
      </c>
      <c r="R38" s="760"/>
      <c r="S38" s="760"/>
      <c r="T38" s="760"/>
      <c r="U38" s="742"/>
      <c r="V38" s="537"/>
      <c r="W38" s="538"/>
      <c r="X38" s="543"/>
      <c r="Y38" s="521"/>
    </row>
    <row r="39" spans="1:25" ht="12.75" customHeight="1" x14ac:dyDescent="0.15">
      <c r="A39" s="746"/>
      <c r="B39" s="545" t="s">
        <v>931</v>
      </c>
      <c r="C39" s="545"/>
      <c r="D39" s="745" t="s">
        <v>802</v>
      </c>
      <c r="E39" s="545"/>
      <c r="F39" s="746"/>
      <c r="G39" s="544" t="s">
        <v>922</v>
      </c>
      <c r="H39" s="545"/>
      <c r="I39" s="1832" t="s">
        <v>1062</v>
      </c>
      <c r="J39" s="1832"/>
      <c r="K39" s="1836"/>
      <c r="L39" s="1836"/>
      <c r="M39" s="1836"/>
      <c r="N39" s="545"/>
      <c r="O39" s="545"/>
      <c r="P39" s="747"/>
      <c r="Q39" s="868" t="s">
        <v>803</v>
      </c>
      <c r="R39" s="858"/>
      <c r="S39" s="856"/>
      <c r="T39" s="856"/>
      <c r="U39" s="857"/>
      <c r="V39" s="540"/>
      <c r="W39" s="541"/>
      <c r="X39" s="542"/>
      <c r="Y39" s="521"/>
    </row>
    <row r="40" spans="1:25" ht="12.75" customHeight="1" x14ac:dyDescent="0.15">
      <c r="A40" s="534"/>
      <c r="B40" s="526"/>
      <c r="C40" s="526"/>
      <c r="D40" s="731"/>
      <c r="E40" s="526"/>
      <c r="F40" s="534"/>
      <c r="G40" s="856"/>
      <c r="H40" s="856"/>
      <c r="I40" s="1838" t="s">
        <v>804</v>
      </c>
      <c r="J40" s="1840" t="s">
        <v>805</v>
      </c>
      <c r="K40" s="1841"/>
      <c r="L40" s="1842"/>
      <c r="M40" s="1843" t="s">
        <v>806</v>
      </c>
      <c r="N40" s="856"/>
      <c r="O40" s="856"/>
      <c r="P40" s="531"/>
      <c r="Q40" s="861" t="s">
        <v>807</v>
      </c>
      <c r="R40" s="856"/>
      <c r="S40" s="856"/>
      <c r="T40" s="856"/>
      <c r="U40" s="857"/>
      <c r="V40" s="529"/>
      <c r="W40" s="521"/>
      <c r="X40" s="532"/>
      <c r="Y40" s="521"/>
    </row>
    <row r="41" spans="1:25" ht="12.75" customHeight="1" x14ac:dyDescent="0.15">
      <c r="A41" s="534"/>
      <c r="B41" s="526"/>
      <c r="C41" s="526"/>
      <c r="D41" s="731"/>
      <c r="E41" s="531"/>
      <c r="F41" s="534"/>
      <c r="G41" s="856"/>
      <c r="H41" s="856"/>
      <c r="I41" s="1839"/>
      <c r="J41" s="1840" t="s">
        <v>808</v>
      </c>
      <c r="K41" s="1842"/>
      <c r="L41" s="761" t="s">
        <v>809</v>
      </c>
      <c r="M41" s="1844"/>
      <c r="N41" s="856"/>
      <c r="O41" s="856"/>
      <c r="P41" s="531"/>
      <c r="Q41" s="1845" t="s">
        <v>810</v>
      </c>
      <c r="R41" s="1832"/>
      <c r="S41" s="1832"/>
      <c r="T41" s="1832"/>
      <c r="U41" s="1833"/>
      <c r="V41" s="529"/>
      <c r="W41" s="521"/>
      <c r="X41" s="532"/>
      <c r="Y41" s="521"/>
    </row>
    <row r="42" spans="1:25" ht="12.75" customHeight="1" x14ac:dyDescent="0.15">
      <c r="A42" s="534"/>
      <c r="B42" s="526"/>
      <c r="C42" s="526"/>
      <c r="D42" s="731"/>
      <c r="E42" s="531"/>
      <c r="F42" s="534"/>
      <c r="G42" s="856"/>
      <c r="H42" s="856"/>
      <c r="I42" s="859" t="s">
        <v>811</v>
      </c>
      <c r="J42" s="1846">
        <v>26060</v>
      </c>
      <c r="K42" s="1847"/>
      <c r="L42" s="862">
        <v>14400</v>
      </c>
      <c r="M42" s="862">
        <v>10220</v>
      </c>
      <c r="N42" s="856"/>
      <c r="O42" s="856"/>
      <c r="P42" s="531"/>
      <c r="Q42" s="1845"/>
      <c r="R42" s="1832"/>
      <c r="S42" s="1832"/>
      <c r="T42" s="1832"/>
      <c r="U42" s="1833"/>
      <c r="V42" s="529"/>
      <c r="W42" s="521"/>
      <c r="X42" s="532"/>
      <c r="Y42" s="521"/>
    </row>
    <row r="43" spans="1:25" ht="12.75" customHeight="1" x14ac:dyDescent="0.15">
      <c r="A43" s="534"/>
      <c r="B43" s="526"/>
      <c r="C43" s="526"/>
      <c r="D43" s="731"/>
      <c r="E43" s="531"/>
      <c r="F43" s="534"/>
      <c r="G43" s="856"/>
      <c r="H43" s="856"/>
      <c r="I43" s="860" t="s">
        <v>812</v>
      </c>
      <c r="J43" s="1848">
        <v>23080</v>
      </c>
      <c r="K43" s="1849"/>
      <c r="L43" s="863">
        <v>12900</v>
      </c>
      <c r="M43" s="863">
        <v>8700</v>
      </c>
      <c r="N43" s="866"/>
      <c r="O43" s="856"/>
      <c r="P43" s="531"/>
      <c r="Q43" s="526"/>
      <c r="R43" s="526"/>
      <c r="S43" s="526"/>
      <c r="T43" s="526"/>
      <c r="U43" s="526"/>
      <c r="V43" s="529"/>
      <c r="W43" s="521"/>
      <c r="X43" s="532"/>
      <c r="Y43" s="521"/>
    </row>
    <row r="44" spans="1:25" ht="12.75" customHeight="1" x14ac:dyDescent="0.15">
      <c r="A44" s="534"/>
      <c r="B44" s="526"/>
      <c r="C44" s="526"/>
      <c r="D44" s="731"/>
      <c r="E44" s="531"/>
      <c r="F44" s="534"/>
      <c r="G44" s="548"/>
      <c r="H44" s="526"/>
      <c r="I44" s="762" t="s">
        <v>813</v>
      </c>
      <c r="J44" s="1850">
        <v>22260</v>
      </c>
      <c r="K44" s="1851"/>
      <c r="L44" s="864">
        <v>12700</v>
      </c>
      <c r="M44" s="864">
        <v>8500</v>
      </c>
      <c r="N44" s="866"/>
      <c r="O44" s="526"/>
      <c r="P44" s="531"/>
      <c r="Q44" s="526"/>
      <c r="R44" s="526"/>
      <c r="S44" s="526"/>
      <c r="T44" s="526"/>
      <c r="U44" s="526"/>
      <c r="V44" s="529"/>
      <c r="W44" s="521"/>
      <c r="X44" s="532"/>
      <c r="Y44" s="521"/>
    </row>
    <row r="45" spans="1:25" ht="12.75" customHeight="1" x14ac:dyDescent="0.15">
      <c r="A45" s="534"/>
      <c r="B45" s="526"/>
      <c r="C45" s="526"/>
      <c r="D45" s="731"/>
      <c r="E45" s="526"/>
      <c r="F45" s="534"/>
      <c r="G45" s="547"/>
      <c r="H45" s="526"/>
      <c r="I45" s="1832" t="s">
        <v>814</v>
      </c>
      <c r="J45" s="1832"/>
      <c r="K45" s="1832"/>
      <c r="L45" s="1832"/>
      <c r="M45" s="1832"/>
      <c r="N45" s="866"/>
      <c r="O45" s="526"/>
      <c r="P45" s="531"/>
      <c r="Q45" s="1845"/>
      <c r="R45" s="1832"/>
      <c r="S45" s="1832"/>
      <c r="T45" s="1832"/>
      <c r="U45" s="1833"/>
      <c r="V45" s="529"/>
      <c r="W45" s="521"/>
      <c r="X45" s="532"/>
      <c r="Y45" s="521"/>
    </row>
    <row r="46" spans="1:25" ht="12.75" customHeight="1" x14ac:dyDescent="0.15">
      <c r="A46" s="534"/>
      <c r="B46" s="526"/>
      <c r="C46" s="526"/>
      <c r="D46" s="731"/>
      <c r="E46" s="526"/>
      <c r="F46" s="534"/>
      <c r="G46" s="547" t="s">
        <v>916</v>
      </c>
      <c r="H46" s="526"/>
      <c r="I46" s="856" t="s">
        <v>815</v>
      </c>
      <c r="J46" s="856"/>
      <c r="K46" s="763"/>
      <c r="L46" s="763"/>
      <c r="M46" s="866"/>
      <c r="N46" s="764"/>
      <c r="O46" s="526"/>
      <c r="P46" s="531"/>
      <c r="Q46" s="866"/>
      <c r="R46" s="526"/>
      <c r="S46" s="526"/>
      <c r="T46" s="526"/>
      <c r="U46" s="526"/>
      <c r="V46" s="529"/>
      <c r="W46" s="521"/>
      <c r="X46" s="532"/>
      <c r="Y46" s="521"/>
    </row>
    <row r="47" spans="1:25" ht="12.75" customHeight="1" x14ac:dyDescent="0.15">
      <c r="A47" s="534"/>
      <c r="B47" s="526"/>
      <c r="C47" s="526"/>
      <c r="D47" s="731"/>
      <c r="E47" s="526"/>
      <c r="F47" s="534"/>
      <c r="G47" s="547"/>
      <c r="H47" s="526"/>
      <c r="I47" s="1832" t="s">
        <v>816</v>
      </c>
      <c r="J47" s="1832"/>
      <c r="K47" s="1832"/>
      <c r="L47" s="1832"/>
      <c r="M47" s="1832"/>
      <c r="N47" s="1832"/>
      <c r="O47" s="526"/>
      <c r="P47" s="531"/>
      <c r="Q47" s="526"/>
      <c r="R47" s="526"/>
      <c r="S47" s="526"/>
      <c r="T47" s="526"/>
      <c r="U47" s="526"/>
      <c r="V47" s="529"/>
      <c r="W47" s="521"/>
      <c r="X47" s="532"/>
      <c r="Y47" s="521"/>
    </row>
    <row r="48" spans="1:25" ht="13.5" customHeight="1" x14ac:dyDescent="0.15">
      <c r="A48" s="767"/>
      <c r="B48" s="765" t="s">
        <v>932</v>
      </c>
      <c r="C48" s="765"/>
      <c r="D48" s="766" t="s">
        <v>817</v>
      </c>
      <c r="E48" s="765"/>
      <c r="F48" s="767"/>
      <c r="G48" s="765"/>
      <c r="H48" s="765"/>
      <c r="I48" s="765"/>
      <c r="J48" s="765"/>
      <c r="K48" s="765"/>
      <c r="L48" s="765"/>
      <c r="M48" s="765"/>
      <c r="N48" s="765"/>
      <c r="O48" s="765"/>
      <c r="P48" s="768"/>
      <c r="Q48" s="765"/>
      <c r="R48" s="765"/>
      <c r="S48" s="765"/>
      <c r="T48" s="765"/>
      <c r="U48" s="765"/>
      <c r="V48" s="551"/>
      <c r="W48" s="552"/>
      <c r="X48" s="553"/>
      <c r="Y48" s="521"/>
    </row>
  </sheetData>
  <mergeCells count="22">
    <mergeCell ref="I47:N47"/>
    <mergeCell ref="J42:K42"/>
    <mergeCell ref="Q42:U42"/>
    <mergeCell ref="J43:K43"/>
    <mergeCell ref="J44:K44"/>
    <mergeCell ref="I45:M45"/>
    <mergeCell ref="Q45:U45"/>
    <mergeCell ref="I40:I41"/>
    <mergeCell ref="J40:L40"/>
    <mergeCell ref="M40:M41"/>
    <mergeCell ref="J41:K41"/>
    <mergeCell ref="Q41:U41"/>
    <mergeCell ref="Q6:U6"/>
    <mergeCell ref="L9:N9"/>
    <mergeCell ref="L28:O28"/>
    <mergeCell ref="I39:M39"/>
    <mergeCell ref="I5:O5"/>
    <mergeCell ref="C2:G2"/>
    <mergeCell ref="B4:D4"/>
    <mergeCell ref="Q4:U4"/>
    <mergeCell ref="V4:X4"/>
    <mergeCell ref="F4:P4"/>
  </mergeCells>
  <phoneticPr fontId="2"/>
  <pageMargins left="0.78740157480314965" right="0.59055118110236227" top="0.39370078740157483" bottom="0.19685039370078741" header="0.51181102362204722" footer="0.19685039370078741"/>
  <pageSetup paperSize="9" scale="95" orientation="landscape" r:id="rId1"/>
  <headerFooter alignWithMargins="0">
    <oddFooter>&amp;C
- 10 -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zoomScale="115" zoomScaleNormal="115" workbookViewId="0">
      <selection activeCell="E2" sqref="E2"/>
    </sheetView>
  </sheetViews>
  <sheetFormatPr defaultRowHeight="11.25" x14ac:dyDescent="0.15"/>
  <cols>
    <col min="1" max="1" width="0.875" style="513" customWidth="1"/>
    <col min="2" max="2" width="1.875" style="513" customWidth="1"/>
    <col min="3" max="3" width="0.875" style="513" customWidth="1"/>
    <col min="4" max="4" width="16.125" style="513" customWidth="1"/>
    <col min="5" max="6" width="0.875" style="513" customWidth="1"/>
    <col min="7" max="7" width="1.625" style="944" customWidth="1"/>
    <col min="8" max="8" width="0.875" style="513" customWidth="1"/>
    <col min="9" max="9" width="10.75" style="513" customWidth="1"/>
    <col min="10" max="12" width="8.75" style="513" customWidth="1"/>
    <col min="13" max="13" width="6.875" style="513" customWidth="1"/>
    <col min="14" max="14" width="1.75" style="513" customWidth="1"/>
    <col min="15" max="15" width="4.5" style="513" customWidth="1"/>
    <col min="16" max="16" width="9" style="513"/>
    <col min="17" max="17" width="9.125" style="513" customWidth="1"/>
    <col min="18" max="18" width="10.125" style="513" customWidth="1"/>
    <col min="19" max="19" width="9.25" style="513" customWidth="1"/>
    <col min="20" max="20" width="10.625" style="513" customWidth="1"/>
    <col min="21" max="21" width="5.625" style="513" customWidth="1"/>
    <col min="22" max="22" width="5.25" style="513" customWidth="1"/>
    <col min="23" max="23" width="4.375" style="513" customWidth="1"/>
    <col min="24" max="16384" width="9" style="513"/>
  </cols>
  <sheetData>
    <row r="1" spans="1:24" ht="6.75" customHeight="1" x14ac:dyDescent="0.15">
      <c r="A1" s="1852" t="s">
        <v>73</v>
      </c>
      <c r="B1" s="1852"/>
      <c r="C1" s="1852"/>
      <c r="D1" s="1852"/>
    </row>
    <row r="2" spans="1:24" s="507" customFormat="1" ht="13.5" customHeight="1" x14ac:dyDescent="0.15">
      <c r="A2" s="554"/>
      <c r="B2" s="505" t="s">
        <v>593</v>
      </c>
      <c r="C2" s="555"/>
      <c r="D2" s="555"/>
      <c r="E2" s="555"/>
      <c r="F2" s="555"/>
      <c r="G2" s="555"/>
      <c r="H2" s="555"/>
      <c r="I2" s="554"/>
    </row>
    <row r="3" spans="1:24" ht="6" customHeight="1" x14ac:dyDescent="0.15">
      <c r="A3" s="514"/>
      <c r="B3" s="515" t="s">
        <v>75</v>
      </c>
      <c r="C3" s="515"/>
      <c r="D3" s="515" t="s">
        <v>73</v>
      </c>
      <c r="E3" s="515"/>
      <c r="F3" s="515"/>
      <c r="G3" s="556"/>
      <c r="H3" s="515"/>
      <c r="I3" s="515"/>
      <c r="J3" s="514"/>
      <c r="K3" s="514"/>
      <c r="L3" s="514"/>
      <c r="M3" s="514"/>
      <c r="N3" s="514"/>
      <c r="O3" s="514"/>
      <c r="P3" s="514"/>
      <c r="Q3" s="514"/>
      <c r="R3" s="514"/>
      <c r="S3" s="514"/>
      <c r="T3" s="514"/>
      <c r="U3" s="514"/>
      <c r="V3" s="514"/>
      <c r="W3" s="514"/>
    </row>
    <row r="4" spans="1:24" ht="15.75" customHeight="1" x14ac:dyDescent="0.15">
      <c r="A4" s="518"/>
      <c r="B4" s="1826" t="s">
        <v>768</v>
      </c>
      <c r="C4" s="1826"/>
      <c r="D4" s="1826"/>
      <c r="E4" s="519"/>
      <c r="F4" s="1827" t="s">
        <v>1086</v>
      </c>
      <c r="G4" s="1826"/>
      <c r="H4" s="1826"/>
      <c r="I4" s="1826"/>
      <c r="J4" s="1826"/>
      <c r="K4" s="1826"/>
      <c r="L4" s="1826"/>
      <c r="M4" s="1826"/>
      <c r="N4" s="1826"/>
      <c r="O4" s="1828"/>
      <c r="P4" s="1826" t="s">
        <v>1087</v>
      </c>
      <c r="Q4" s="1826"/>
      <c r="R4" s="1826"/>
      <c r="S4" s="1826"/>
      <c r="T4" s="1826"/>
      <c r="U4" s="1827" t="s">
        <v>818</v>
      </c>
      <c r="V4" s="1826"/>
      <c r="W4" s="1828"/>
      <c r="X4" s="508"/>
    </row>
    <row r="5" spans="1:24" ht="12.95" customHeight="1" x14ac:dyDescent="0.15">
      <c r="A5" s="534"/>
      <c r="B5" s="526" t="s">
        <v>758</v>
      </c>
      <c r="C5" s="769"/>
      <c r="D5" s="731" t="s">
        <v>819</v>
      </c>
      <c r="E5" s="769"/>
      <c r="F5" s="770"/>
      <c r="G5" s="945"/>
      <c r="H5" s="771"/>
      <c r="I5" s="942" t="s">
        <v>993</v>
      </c>
      <c r="J5" s="559"/>
      <c r="K5" s="548"/>
      <c r="L5" s="548"/>
      <c r="M5" s="683"/>
      <c r="N5" s="526"/>
      <c r="O5" s="531"/>
      <c r="P5" s="1845" t="s">
        <v>961</v>
      </c>
      <c r="Q5" s="1832"/>
      <c r="R5" s="1832"/>
      <c r="S5" s="1832"/>
      <c r="T5" s="1833"/>
      <c r="U5" s="557"/>
      <c r="V5" s="508"/>
      <c r="W5" s="558"/>
      <c r="X5" s="508"/>
    </row>
    <row r="6" spans="1:24" ht="12.95" customHeight="1" x14ac:dyDescent="0.15">
      <c r="A6" s="534"/>
      <c r="B6" s="526"/>
      <c r="C6" s="769"/>
      <c r="D6" s="731"/>
      <c r="E6" s="769"/>
      <c r="F6" s="770"/>
      <c r="G6" s="945"/>
      <c r="H6" s="771"/>
      <c r="I6" s="942" t="s">
        <v>1065</v>
      </c>
      <c r="J6" s="559"/>
      <c r="K6" s="548"/>
      <c r="L6" s="548"/>
      <c r="M6" s="683"/>
      <c r="N6" s="526"/>
      <c r="O6" s="531"/>
      <c r="P6" s="1845" t="s">
        <v>820</v>
      </c>
      <c r="Q6" s="1832"/>
      <c r="R6" s="882" t="s">
        <v>821</v>
      </c>
      <c r="S6" s="1854" t="s">
        <v>822</v>
      </c>
      <c r="T6" s="1855"/>
      <c r="U6" s="557"/>
      <c r="V6" s="508"/>
      <c r="W6" s="558"/>
      <c r="X6" s="508"/>
    </row>
    <row r="7" spans="1:24" ht="12.95" customHeight="1" x14ac:dyDescent="0.15">
      <c r="A7" s="534"/>
      <c r="B7" s="526"/>
      <c r="C7" s="769"/>
      <c r="D7" s="731"/>
      <c r="E7" s="769"/>
      <c r="F7" s="770"/>
      <c r="G7" s="945"/>
      <c r="H7" s="771"/>
      <c r="I7" s="1856"/>
      <c r="J7" s="1857"/>
      <c r="K7" s="1857"/>
      <c r="L7" s="1857"/>
      <c r="M7" s="1857"/>
      <c r="N7" s="1857"/>
      <c r="O7" s="531"/>
      <c r="P7" s="1845" t="s">
        <v>992</v>
      </c>
      <c r="Q7" s="1832"/>
      <c r="R7" s="882"/>
      <c r="S7" s="1854"/>
      <c r="T7" s="1855"/>
      <c r="U7" s="557"/>
      <c r="V7" s="508"/>
      <c r="W7" s="558"/>
      <c r="X7" s="508"/>
    </row>
    <row r="8" spans="1:24" ht="12.95" customHeight="1" x14ac:dyDescent="0.15">
      <c r="A8" s="534"/>
      <c r="B8" s="526"/>
      <c r="C8" s="769"/>
      <c r="D8" s="731"/>
      <c r="E8" s="769"/>
      <c r="F8" s="770"/>
      <c r="G8" s="945"/>
      <c r="H8" s="771"/>
      <c r="I8" s="1856"/>
      <c r="J8" s="1857"/>
      <c r="K8" s="1857"/>
      <c r="L8" s="1857"/>
      <c r="M8" s="1857"/>
      <c r="N8" s="1857"/>
      <c r="O8" s="531"/>
      <c r="P8" s="1845"/>
      <c r="Q8" s="1832"/>
      <c r="R8" s="882"/>
      <c r="S8" s="1854"/>
      <c r="T8" s="1855"/>
      <c r="U8" s="557"/>
      <c r="V8" s="508"/>
      <c r="W8" s="558"/>
      <c r="X8" s="508"/>
    </row>
    <row r="9" spans="1:24" ht="12.75" customHeight="1" x14ac:dyDescent="0.15">
      <c r="A9" s="534"/>
      <c r="B9" s="526"/>
      <c r="C9" s="769"/>
      <c r="D9" s="731"/>
      <c r="E9" s="769"/>
      <c r="F9" s="770"/>
      <c r="G9" s="945"/>
      <c r="H9" s="771"/>
      <c r="I9" s="1857"/>
      <c r="J9" s="1857"/>
      <c r="K9" s="1857"/>
      <c r="L9" s="1857"/>
      <c r="M9" s="1857"/>
      <c r="N9" s="1857"/>
      <c r="O9" s="531"/>
      <c r="P9" s="943"/>
      <c r="Q9" s="526"/>
      <c r="R9" s="772"/>
      <c r="S9" s="759"/>
      <c r="T9" s="526"/>
      <c r="U9" s="557"/>
      <c r="V9" s="508"/>
      <c r="W9" s="558"/>
      <c r="X9" s="508"/>
    </row>
    <row r="10" spans="1:24" ht="12.95" customHeight="1" x14ac:dyDescent="0.15">
      <c r="A10" s="534"/>
      <c r="B10" s="526"/>
      <c r="C10" s="769"/>
      <c r="D10" s="731" t="s">
        <v>73</v>
      </c>
      <c r="E10" s="769"/>
      <c r="F10" s="770"/>
      <c r="G10" s="1861"/>
      <c r="H10" s="1861"/>
      <c r="I10" s="754"/>
      <c r="J10" s="754"/>
      <c r="K10" s="754"/>
      <c r="L10" s="754"/>
      <c r="M10" s="754"/>
      <c r="N10" s="754"/>
      <c r="O10" s="773"/>
      <c r="P10" s="943"/>
      <c r="Q10" s="526"/>
      <c r="R10" s="772"/>
      <c r="S10" s="759"/>
      <c r="T10" s="526"/>
      <c r="U10" s="557"/>
      <c r="V10" s="508"/>
      <c r="W10" s="558"/>
      <c r="X10" s="508"/>
    </row>
    <row r="11" spans="1:24" ht="12.95" customHeight="1" x14ac:dyDescent="0.15">
      <c r="A11" s="534"/>
      <c r="B11" s="526"/>
      <c r="C11" s="769"/>
      <c r="D11" s="731" t="s">
        <v>73</v>
      </c>
      <c r="E11" s="769"/>
      <c r="F11" s="770"/>
      <c r="G11" s="1861"/>
      <c r="H11" s="1861"/>
      <c r="I11" s="1857"/>
      <c r="J11" s="1857"/>
      <c r="K11" s="1857"/>
      <c r="L11" s="1857"/>
      <c r="M11" s="1857"/>
      <c r="N11" s="1857"/>
      <c r="O11" s="774"/>
      <c r="P11" s="943"/>
      <c r="Q11" s="526"/>
      <c r="R11" s="526"/>
      <c r="S11" s="526"/>
      <c r="T11" s="526"/>
      <c r="U11" s="557"/>
      <c r="V11" s="508"/>
      <c r="W11" s="558"/>
      <c r="X11" s="508"/>
    </row>
    <row r="12" spans="1:24" ht="12.95" customHeight="1" x14ac:dyDescent="0.15">
      <c r="A12" s="534"/>
      <c r="B12" s="526"/>
      <c r="C12" s="769"/>
      <c r="D12" s="731" t="s">
        <v>73</v>
      </c>
      <c r="E12" s="769"/>
      <c r="F12" s="770"/>
      <c r="G12" s="945"/>
      <c r="H12" s="769"/>
      <c r="I12" s="684"/>
      <c r="J12" s="684"/>
      <c r="K12" s="775"/>
      <c r="L12" s="775"/>
      <c r="M12" s="775"/>
      <c r="N12" s="775"/>
      <c r="O12" s="776"/>
      <c r="P12" s="526"/>
      <c r="Q12" s="526"/>
      <c r="R12" s="526"/>
      <c r="S12" s="526"/>
      <c r="T12" s="943"/>
      <c r="U12" s="557"/>
      <c r="V12" s="508"/>
      <c r="W12" s="558"/>
      <c r="X12" s="508"/>
    </row>
    <row r="13" spans="1:24" ht="12.95" customHeight="1" x14ac:dyDescent="0.15">
      <c r="A13" s="534"/>
      <c r="B13" s="526"/>
      <c r="C13" s="769"/>
      <c r="D13" s="731"/>
      <c r="E13" s="769"/>
      <c r="F13" s="770"/>
      <c r="G13" s="945"/>
      <c r="H13" s="769"/>
      <c r="I13" s="1857"/>
      <c r="J13" s="1857"/>
      <c r="K13" s="1857"/>
      <c r="L13" s="1857"/>
      <c r="M13" s="1857"/>
      <c r="N13" s="1857"/>
      <c r="O13" s="776"/>
      <c r="P13" s="882"/>
      <c r="Q13" s="882"/>
      <c r="R13" s="882"/>
      <c r="S13" s="882"/>
      <c r="T13" s="777"/>
      <c r="U13" s="560"/>
      <c r="V13" s="508"/>
      <c r="W13" s="558"/>
      <c r="X13" s="508"/>
    </row>
    <row r="14" spans="1:24" ht="12.95" customHeight="1" x14ac:dyDescent="0.15">
      <c r="A14" s="534"/>
      <c r="B14" s="526"/>
      <c r="C14" s="769"/>
      <c r="D14" s="731"/>
      <c r="E14" s="769"/>
      <c r="F14" s="770"/>
      <c r="G14" s="945"/>
      <c r="H14" s="769"/>
      <c r="I14" s="1853"/>
      <c r="J14" s="1853"/>
      <c r="K14" s="1853"/>
      <c r="L14" s="1853"/>
      <c r="M14" s="1853"/>
      <c r="N14" s="1853"/>
      <c r="O14" s="776"/>
      <c r="P14" s="882"/>
      <c r="Q14" s="882"/>
      <c r="R14" s="882"/>
      <c r="S14" s="882"/>
      <c r="T14" s="777"/>
      <c r="U14" s="560"/>
      <c r="V14" s="508"/>
      <c r="W14" s="558"/>
      <c r="X14" s="508"/>
    </row>
    <row r="15" spans="1:24" ht="12.95" customHeight="1" x14ac:dyDescent="0.15">
      <c r="A15" s="746"/>
      <c r="B15" s="545" t="s">
        <v>933</v>
      </c>
      <c r="C15" s="778"/>
      <c r="D15" s="745" t="s">
        <v>825</v>
      </c>
      <c r="E15" s="778"/>
      <c r="F15" s="779"/>
      <c r="G15" s="780" t="s">
        <v>72</v>
      </c>
      <c r="H15" s="778"/>
      <c r="I15" s="1834" t="s">
        <v>826</v>
      </c>
      <c r="J15" s="1834"/>
      <c r="K15" s="781">
        <v>55000</v>
      </c>
      <c r="L15" s="545" t="s">
        <v>186</v>
      </c>
      <c r="M15" s="749" t="s">
        <v>73</v>
      </c>
      <c r="N15" s="545" t="s">
        <v>73</v>
      </c>
      <c r="O15" s="747"/>
      <c r="P15" s="753" t="s">
        <v>774</v>
      </c>
      <c r="Q15" s="545"/>
      <c r="R15" s="545"/>
      <c r="S15" s="545"/>
      <c r="T15" s="545"/>
      <c r="U15" s="562"/>
      <c r="V15" s="561"/>
      <c r="W15" s="563"/>
      <c r="X15" s="508"/>
    </row>
    <row r="16" spans="1:24" ht="12.95" customHeight="1" x14ac:dyDescent="0.15">
      <c r="A16" s="534"/>
      <c r="B16" s="751"/>
      <c r="C16" s="754"/>
      <c r="D16" s="754"/>
      <c r="E16" s="754"/>
      <c r="F16" s="770"/>
      <c r="G16" s="782"/>
      <c r="H16" s="769"/>
      <c r="I16" s="526" t="s">
        <v>0</v>
      </c>
      <c r="J16" s="526"/>
      <c r="K16" s="526"/>
      <c r="L16" s="526"/>
      <c r="M16" s="526"/>
      <c r="N16" s="526"/>
      <c r="O16" s="531"/>
      <c r="P16" s="534"/>
      <c r="Q16" s="526"/>
      <c r="R16" s="783" t="s">
        <v>73</v>
      </c>
      <c r="S16" s="759" t="s">
        <v>73</v>
      </c>
      <c r="T16" s="526"/>
      <c r="U16" s="557"/>
      <c r="V16" s="508"/>
      <c r="W16" s="558"/>
      <c r="X16" s="508"/>
    </row>
    <row r="17" spans="1:24" ht="12.95" customHeight="1" x14ac:dyDescent="0.15">
      <c r="A17" s="534"/>
      <c r="B17" s="751"/>
      <c r="C17" s="754"/>
      <c r="D17" s="754"/>
      <c r="E17" s="754"/>
      <c r="F17" s="770"/>
      <c r="G17" s="782"/>
      <c r="H17" s="769"/>
      <c r="I17" s="526" t="s">
        <v>1</v>
      </c>
      <c r="J17" s="526"/>
      <c r="K17" s="526"/>
      <c r="L17" s="526"/>
      <c r="M17" s="526"/>
      <c r="N17" s="526"/>
      <c r="O17" s="531"/>
      <c r="P17" s="534"/>
      <c r="Q17" s="526"/>
      <c r="R17" s="941"/>
      <c r="S17" s="526"/>
      <c r="T17" s="526"/>
      <c r="U17" s="557"/>
      <c r="V17" s="508"/>
      <c r="W17" s="558"/>
      <c r="X17" s="508"/>
    </row>
    <row r="18" spans="1:24" ht="12.95" customHeight="1" x14ac:dyDescent="0.15">
      <c r="A18" s="534"/>
      <c r="B18" s="751"/>
      <c r="C18" s="754"/>
      <c r="D18" s="754"/>
      <c r="E18" s="754"/>
      <c r="F18" s="770"/>
      <c r="G18" s="782"/>
      <c r="H18" s="769"/>
      <c r="I18" s="548"/>
      <c r="J18" s="548"/>
      <c r="K18" s="548"/>
      <c r="L18" s="548"/>
      <c r="M18" s="526"/>
      <c r="N18" s="526"/>
      <c r="O18" s="531"/>
      <c r="P18" s="534"/>
      <c r="Q18" s="526"/>
      <c r="R18" s="526"/>
      <c r="S18" s="526"/>
      <c r="T18" s="526"/>
      <c r="U18" s="557"/>
      <c r="V18" s="508"/>
      <c r="W18" s="558"/>
      <c r="X18" s="508"/>
    </row>
    <row r="19" spans="1:24" ht="12.95" customHeight="1" x14ac:dyDescent="0.15">
      <c r="A19" s="534"/>
      <c r="B19" s="751"/>
      <c r="C19" s="754"/>
      <c r="D19" s="754"/>
      <c r="E19" s="754"/>
      <c r="F19" s="770"/>
      <c r="G19" s="782" t="s">
        <v>744</v>
      </c>
      <c r="H19" s="769"/>
      <c r="I19" s="526" t="s">
        <v>2</v>
      </c>
      <c r="J19" s="784" t="s">
        <v>3</v>
      </c>
      <c r="K19" s="785">
        <v>31600</v>
      </c>
      <c r="L19" s="526" t="s">
        <v>186</v>
      </c>
      <c r="M19" s="526"/>
      <c r="N19" s="526"/>
      <c r="O19" s="531"/>
      <c r="P19" s="786" t="s">
        <v>56</v>
      </c>
      <c r="Q19" s="526"/>
      <c r="R19" s="526"/>
      <c r="S19" s="526"/>
      <c r="T19" s="526"/>
      <c r="U19" s="557"/>
      <c r="V19" s="508"/>
      <c r="W19" s="558"/>
      <c r="X19" s="508"/>
    </row>
    <row r="20" spans="1:24" ht="12.95" customHeight="1" x14ac:dyDescent="0.15">
      <c r="A20" s="534"/>
      <c r="B20" s="751"/>
      <c r="C20" s="754"/>
      <c r="D20" s="754"/>
      <c r="E20" s="754"/>
      <c r="F20" s="770"/>
      <c r="G20" s="782"/>
      <c r="H20" s="769"/>
      <c r="I20" s="882"/>
      <c r="J20" s="882"/>
      <c r="K20" s="882"/>
      <c r="L20" s="882"/>
      <c r="M20" s="882"/>
      <c r="N20" s="882"/>
      <c r="O20" s="531"/>
      <c r="P20" s="786"/>
      <c r="Q20" s="526"/>
      <c r="R20" s="526"/>
      <c r="S20" s="526"/>
      <c r="T20" s="526"/>
      <c r="U20" s="557"/>
      <c r="V20" s="508"/>
      <c r="W20" s="558"/>
      <c r="X20" s="508"/>
    </row>
    <row r="21" spans="1:24" ht="12.95" customHeight="1" x14ac:dyDescent="0.15">
      <c r="A21" s="534"/>
      <c r="B21" s="751"/>
      <c r="C21" s="754"/>
      <c r="D21" s="754"/>
      <c r="E21" s="754"/>
      <c r="F21" s="770"/>
      <c r="G21" s="782"/>
      <c r="H21" s="769"/>
      <c r="I21" s="882"/>
      <c r="J21" s="882"/>
      <c r="K21" s="882"/>
      <c r="L21" s="882"/>
      <c r="M21" s="882"/>
      <c r="N21" s="882"/>
      <c r="O21" s="531"/>
      <c r="P21" s="786"/>
      <c r="Q21" s="526"/>
      <c r="R21" s="526"/>
      <c r="S21" s="526"/>
      <c r="T21" s="526"/>
      <c r="U21" s="557"/>
      <c r="V21" s="508"/>
      <c r="W21" s="558"/>
      <c r="X21" s="508"/>
    </row>
    <row r="22" spans="1:24" ht="12.95" customHeight="1" x14ac:dyDescent="0.15">
      <c r="A22" s="534"/>
      <c r="B22" s="751"/>
      <c r="C22" s="754"/>
      <c r="D22" s="754"/>
      <c r="E22" s="754"/>
      <c r="F22" s="770"/>
      <c r="G22" s="782"/>
      <c r="H22" s="769"/>
      <c r="I22" s="872"/>
      <c r="J22" s="872"/>
      <c r="K22" s="872"/>
      <c r="L22" s="683"/>
      <c r="M22" s="683"/>
      <c r="N22" s="683"/>
      <c r="O22" s="531"/>
      <c r="P22" s="786"/>
      <c r="Q22" s="526"/>
      <c r="R22" s="526"/>
      <c r="S22" s="526"/>
      <c r="T22" s="526"/>
      <c r="U22" s="557"/>
      <c r="V22" s="508"/>
      <c r="W22" s="558"/>
      <c r="X22" s="508"/>
    </row>
    <row r="23" spans="1:24" ht="12.95" customHeight="1" x14ac:dyDescent="0.15">
      <c r="A23" s="534"/>
      <c r="B23" s="751"/>
      <c r="C23" s="754"/>
      <c r="D23" s="754"/>
      <c r="E23" s="754"/>
      <c r="F23" s="770"/>
      <c r="G23" s="787" t="s">
        <v>745</v>
      </c>
      <c r="H23" s="769"/>
      <c r="I23" s="548" t="s">
        <v>4</v>
      </c>
      <c r="J23" s="784" t="s">
        <v>3</v>
      </c>
      <c r="K23" s="788">
        <v>55000</v>
      </c>
      <c r="L23" s="548" t="s">
        <v>186</v>
      </c>
      <c r="M23" s="526"/>
      <c r="N23" s="526"/>
      <c r="O23" s="531"/>
      <c r="P23" s="877" t="s">
        <v>779</v>
      </c>
      <c r="Q23" s="526"/>
      <c r="R23" s="526"/>
      <c r="S23" s="526"/>
      <c r="T23" s="526"/>
      <c r="U23" s="557"/>
      <c r="V23" s="508"/>
      <c r="W23" s="558"/>
      <c r="X23" s="508"/>
    </row>
    <row r="24" spans="1:24" ht="12.95" customHeight="1" x14ac:dyDescent="0.15">
      <c r="A24" s="746"/>
      <c r="B24" s="545" t="s">
        <v>898</v>
      </c>
      <c r="C24" s="778"/>
      <c r="D24" s="745" t="s">
        <v>5</v>
      </c>
      <c r="E24" s="778"/>
      <c r="F24" s="779"/>
      <c r="G24" s="780" t="s">
        <v>72</v>
      </c>
      <c r="H24" s="778"/>
      <c r="I24" s="545" t="s">
        <v>6</v>
      </c>
      <c r="J24" s="545"/>
      <c r="K24" s="545"/>
      <c r="L24" s="545"/>
      <c r="M24" s="545"/>
      <c r="N24" s="545"/>
      <c r="O24" s="747"/>
      <c r="P24" s="943" t="s">
        <v>774</v>
      </c>
      <c r="Q24" s="545"/>
      <c r="R24" s="545"/>
      <c r="S24" s="545"/>
      <c r="T24" s="545"/>
      <c r="U24" s="562"/>
      <c r="V24" s="561"/>
      <c r="W24" s="563"/>
      <c r="X24" s="508"/>
    </row>
    <row r="25" spans="1:24" ht="12.95" customHeight="1" x14ac:dyDescent="0.15">
      <c r="A25" s="534"/>
      <c r="B25" s="751"/>
      <c r="C25" s="754"/>
      <c r="D25" s="754"/>
      <c r="E25" s="754"/>
      <c r="F25" s="770"/>
      <c r="G25" s="782" t="s">
        <v>73</v>
      </c>
      <c r="H25" s="769"/>
      <c r="I25" s="526" t="s">
        <v>7</v>
      </c>
      <c r="J25" s="526"/>
      <c r="K25" s="526"/>
      <c r="L25" s="526"/>
      <c r="M25" s="526"/>
      <c r="N25" s="526"/>
      <c r="O25" s="531"/>
      <c r="P25" s="526"/>
      <c r="Q25" s="526"/>
      <c r="R25" s="526"/>
      <c r="S25" s="526"/>
      <c r="T25" s="526"/>
      <c r="U25" s="557"/>
      <c r="V25" s="508"/>
      <c r="W25" s="558"/>
      <c r="X25" s="508"/>
    </row>
    <row r="26" spans="1:24" ht="12.95" customHeight="1" x14ac:dyDescent="0.15">
      <c r="A26" s="534"/>
      <c r="B26" s="751"/>
      <c r="C26" s="754"/>
      <c r="D26" s="754"/>
      <c r="E26" s="754"/>
      <c r="F26" s="770"/>
      <c r="G26" s="782" t="s">
        <v>744</v>
      </c>
      <c r="H26" s="769"/>
      <c r="I26" s="548" t="s">
        <v>8</v>
      </c>
      <c r="J26" s="548"/>
      <c r="K26" s="548"/>
      <c r="L26" s="548"/>
      <c r="M26" s="526"/>
      <c r="N26" s="526"/>
      <c r="O26" s="531"/>
      <c r="P26" s="943" t="s">
        <v>56</v>
      </c>
      <c r="Q26" s="526"/>
      <c r="R26" s="526"/>
      <c r="S26" s="526"/>
      <c r="T26" s="526"/>
      <c r="U26" s="557"/>
      <c r="V26" s="508"/>
      <c r="W26" s="558"/>
      <c r="X26" s="508"/>
    </row>
    <row r="27" spans="1:24" ht="12.95" customHeight="1" x14ac:dyDescent="0.15">
      <c r="A27" s="534"/>
      <c r="B27" s="751"/>
      <c r="C27" s="754"/>
      <c r="D27" s="754"/>
      <c r="E27" s="754"/>
      <c r="F27" s="770"/>
      <c r="G27" s="782" t="s">
        <v>73</v>
      </c>
      <c r="H27" s="769"/>
      <c r="I27" s="548"/>
      <c r="J27" s="548"/>
      <c r="K27" s="548"/>
      <c r="L27" s="548"/>
      <c r="M27" s="526"/>
      <c r="N27" s="526"/>
      <c r="O27" s="531"/>
      <c r="P27" s="943"/>
      <c r="Q27" s="526"/>
      <c r="R27" s="526"/>
      <c r="S27" s="526"/>
      <c r="T27" s="526"/>
      <c r="U27" s="557"/>
      <c r="V27" s="508"/>
      <c r="W27" s="558"/>
      <c r="X27" s="508"/>
    </row>
    <row r="28" spans="1:24" ht="12.95" customHeight="1" x14ac:dyDescent="0.15">
      <c r="A28" s="534"/>
      <c r="B28" s="751"/>
      <c r="C28" s="754"/>
      <c r="D28" s="754"/>
      <c r="E28" s="754"/>
      <c r="F28" s="770"/>
      <c r="G28" s="782"/>
      <c r="H28" s="769"/>
      <c r="I28" s="548"/>
      <c r="J28" s="548"/>
      <c r="K28" s="548"/>
      <c r="L28" s="548"/>
      <c r="M28" s="526"/>
      <c r="N28" s="526"/>
      <c r="O28" s="531"/>
      <c r="P28" s="526"/>
      <c r="Q28" s="526"/>
      <c r="R28" s="526"/>
      <c r="S28" s="526"/>
      <c r="T28" s="526"/>
      <c r="U28" s="557"/>
      <c r="V28" s="508"/>
      <c r="W28" s="558"/>
      <c r="X28" s="508"/>
    </row>
    <row r="29" spans="1:24" ht="12.95" customHeight="1" x14ac:dyDescent="0.15">
      <c r="A29" s="534"/>
      <c r="B29" s="751"/>
      <c r="C29" s="754"/>
      <c r="D29" s="754"/>
      <c r="E29" s="754"/>
      <c r="F29" s="770"/>
      <c r="G29" s="782"/>
      <c r="H29" s="769"/>
      <c r="I29" s="548"/>
      <c r="J29" s="548"/>
      <c r="K29" s="548"/>
      <c r="L29" s="548"/>
      <c r="M29" s="526"/>
      <c r="N29" s="526"/>
      <c r="O29" s="531"/>
      <c r="P29" s="526"/>
      <c r="Q29" s="526"/>
      <c r="R29" s="526"/>
      <c r="S29" s="526"/>
      <c r="T29" s="526"/>
      <c r="U29" s="557"/>
      <c r="V29" s="508"/>
      <c r="W29" s="564"/>
      <c r="X29" s="508"/>
    </row>
    <row r="30" spans="1:24" ht="13.5" customHeight="1" x14ac:dyDescent="0.15">
      <c r="A30" s="746"/>
      <c r="B30" s="545" t="s">
        <v>899</v>
      </c>
      <c r="C30" s="778"/>
      <c r="D30" s="745" t="s">
        <v>800</v>
      </c>
      <c r="E30" s="778"/>
      <c r="F30" s="779"/>
      <c r="G30" s="780" t="s">
        <v>72</v>
      </c>
      <c r="H30" s="778"/>
      <c r="I30" s="546" t="s">
        <v>82</v>
      </c>
      <c r="J30" s="546"/>
      <c r="K30" s="546"/>
      <c r="L30" s="546"/>
      <c r="M30" s="545"/>
      <c r="N30" s="545"/>
      <c r="O30" s="747"/>
      <c r="P30" s="1858" t="s">
        <v>820</v>
      </c>
      <c r="Q30" s="1834"/>
      <c r="R30" s="789" t="s">
        <v>821</v>
      </c>
      <c r="S30" s="1859" t="s">
        <v>822</v>
      </c>
      <c r="T30" s="1860"/>
      <c r="U30" s="789"/>
      <c r="V30" s="789"/>
      <c r="W30" s="871"/>
      <c r="X30" s="508"/>
    </row>
    <row r="31" spans="1:24" ht="13.5" customHeight="1" x14ac:dyDescent="0.15">
      <c r="A31" s="534"/>
      <c r="B31" s="526"/>
      <c r="C31" s="769"/>
      <c r="D31" s="731"/>
      <c r="E31" s="769"/>
      <c r="F31" s="770"/>
      <c r="G31" s="782" t="s">
        <v>744</v>
      </c>
      <c r="H31" s="769"/>
      <c r="I31" s="548" t="s">
        <v>9</v>
      </c>
      <c r="J31" s="548"/>
      <c r="K31" s="548"/>
      <c r="L31" s="548"/>
      <c r="M31" s="526"/>
      <c r="N31" s="526"/>
      <c r="O31" s="531"/>
      <c r="P31" s="1845" t="s">
        <v>823</v>
      </c>
      <c r="Q31" s="1832"/>
      <c r="R31" s="882" t="s">
        <v>824</v>
      </c>
      <c r="S31" s="1854" t="s">
        <v>822</v>
      </c>
      <c r="T31" s="1855"/>
      <c r="U31" s="770"/>
      <c r="V31" s="769"/>
      <c r="W31" s="871"/>
      <c r="X31" s="508"/>
    </row>
    <row r="32" spans="1:24" ht="13.5" customHeight="1" x14ac:dyDescent="0.15">
      <c r="A32" s="534"/>
      <c r="B32" s="526"/>
      <c r="C32" s="769"/>
      <c r="D32" s="731"/>
      <c r="E32" s="769"/>
      <c r="F32" s="770"/>
      <c r="G32" s="782" t="s">
        <v>745</v>
      </c>
      <c r="H32" s="769"/>
      <c r="I32" s="548" t="s">
        <v>10</v>
      </c>
      <c r="J32" s="548"/>
      <c r="K32" s="548"/>
      <c r="L32" s="548"/>
      <c r="M32" s="526"/>
      <c r="N32" s="526"/>
      <c r="O32" s="531"/>
      <c r="P32" s="943" t="s">
        <v>774</v>
      </c>
      <c r="Q32" s="790"/>
      <c r="R32" s="790"/>
      <c r="S32" s="790"/>
      <c r="T32" s="790"/>
      <c r="U32" s="770"/>
      <c r="V32" s="769"/>
      <c r="W32" s="871"/>
      <c r="X32" s="508"/>
    </row>
    <row r="33" spans="1:24" ht="13.5" customHeight="1" x14ac:dyDescent="0.15">
      <c r="A33" s="534"/>
      <c r="B33" s="751" t="s">
        <v>73</v>
      </c>
      <c r="C33" s="754"/>
      <c r="D33" s="752" t="s">
        <v>73</v>
      </c>
      <c r="E33" s="754"/>
      <c r="F33" s="770"/>
      <c r="G33" s="945"/>
      <c r="H33" s="769"/>
      <c r="I33" s="941" t="s">
        <v>11</v>
      </c>
      <c r="J33" s="526" t="s">
        <v>995</v>
      </c>
      <c r="K33" s="526"/>
      <c r="L33" s="526"/>
      <c r="M33" s="526"/>
      <c r="N33" s="526"/>
      <c r="O33" s="531"/>
      <c r="P33" s="790"/>
      <c r="Q33" s="790"/>
      <c r="R33" s="790"/>
      <c r="S33" s="790"/>
      <c r="T33" s="790"/>
      <c r="U33" s="770"/>
      <c r="V33" s="769"/>
      <c r="W33" s="871"/>
      <c r="X33" s="508"/>
    </row>
    <row r="34" spans="1:24" ht="13.5" customHeight="1" x14ac:dyDescent="0.15">
      <c r="A34" s="534"/>
      <c r="B34" s="751" t="s">
        <v>73</v>
      </c>
      <c r="C34" s="754"/>
      <c r="D34" s="791" t="s">
        <v>73</v>
      </c>
      <c r="E34" s="754"/>
      <c r="F34" s="770"/>
      <c r="G34" s="945"/>
      <c r="H34" s="769"/>
      <c r="I34" s="526"/>
      <c r="J34" s="526" t="s">
        <v>994</v>
      </c>
      <c r="K34" s="526"/>
      <c r="L34" s="941"/>
      <c r="M34" s="941"/>
      <c r="N34" s="526"/>
      <c r="O34" s="531"/>
      <c r="P34" s="790"/>
      <c r="Q34" s="790"/>
      <c r="R34" s="790"/>
      <c r="S34" s="790"/>
      <c r="T34" s="790"/>
      <c r="U34" s="770"/>
      <c r="V34" s="769"/>
      <c r="W34" s="871"/>
      <c r="X34" s="508"/>
    </row>
    <row r="35" spans="1:24" ht="13.5" customHeight="1" x14ac:dyDescent="0.15">
      <c r="A35" s="534"/>
      <c r="B35" s="751" t="s">
        <v>73</v>
      </c>
      <c r="C35" s="754"/>
      <c r="D35" s="752" t="s">
        <v>73</v>
      </c>
      <c r="E35" s="754"/>
      <c r="F35" s="770"/>
      <c r="G35" s="945"/>
      <c r="H35" s="769"/>
      <c r="I35" s="941" t="s">
        <v>12</v>
      </c>
      <c r="J35" s="526" t="s">
        <v>13</v>
      </c>
      <c r="K35" s="526"/>
      <c r="L35" s="526"/>
      <c r="M35" s="526"/>
      <c r="N35" s="526"/>
      <c r="O35" s="531"/>
      <c r="P35" s="790"/>
      <c r="Q35" s="790"/>
      <c r="R35" s="790"/>
      <c r="S35" s="790"/>
      <c r="T35" s="790"/>
      <c r="U35" s="770"/>
      <c r="V35" s="769"/>
      <c r="W35" s="871"/>
      <c r="X35" s="508"/>
    </row>
    <row r="36" spans="1:24" ht="13.5" customHeight="1" x14ac:dyDescent="0.15">
      <c r="A36" s="534"/>
      <c r="B36" s="751" t="s">
        <v>73</v>
      </c>
      <c r="C36" s="754"/>
      <c r="D36" s="752" t="s">
        <v>73</v>
      </c>
      <c r="E36" s="754"/>
      <c r="F36" s="770"/>
      <c r="G36" s="945"/>
      <c r="H36" s="769"/>
      <c r="I36" s="526"/>
      <c r="J36" s="526" t="s">
        <v>997</v>
      </c>
      <c r="K36" s="526"/>
      <c r="L36" s="526"/>
      <c r="M36" s="526"/>
      <c r="N36" s="526"/>
      <c r="O36" s="531"/>
      <c r="P36" s="790"/>
      <c r="Q36" s="790"/>
      <c r="R36" s="790"/>
      <c r="S36" s="790"/>
      <c r="T36" s="790"/>
      <c r="U36" s="770"/>
      <c r="V36" s="769"/>
      <c r="W36" s="871"/>
      <c r="X36" s="508"/>
    </row>
    <row r="37" spans="1:24" ht="13.5" customHeight="1" x14ac:dyDescent="0.15">
      <c r="A37" s="534"/>
      <c r="B37" s="526" t="s">
        <v>73</v>
      </c>
      <c r="C37" s="769"/>
      <c r="D37" s="731" t="s">
        <v>73</v>
      </c>
      <c r="E37" s="769"/>
      <c r="F37" s="770"/>
      <c r="G37" s="945" t="s">
        <v>73</v>
      </c>
      <c r="H37" s="769"/>
      <c r="I37" s="526"/>
      <c r="J37" s="526" t="s">
        <v>996</v>
      </c>
      <c r="K37" s="526"/>
      <c r="L37" s="526"/>
      <c r="M37" s="941"/>
      <c r="N37" s="526"/>
      <c r="O37" s="531"/>
      <c r="P37" s="790"/>
      <c r="Q37" s="790"/>
      <c r="R37" s="790"/>
      <c r="S37" s="790"/>
      <c r="T37" s="790"/>
      <c r="U37" s="770"/>
      <c r="V37" s="769"/>
      <c r="W37" s="871"/>
      <c r="X37" s="508"/>
    </row>
    <row r="38" spans="1:24" ht="13.5" customHeight="1" x14ac:dyDescent="0.15">
      <c r="A38" s="534"/>
      <c r="B38" s="526" t="s">
        <v>73</v>
      </c>
      <c r="C38" s="769"/>
      <c r="D38" s="731"/>
      <c r="E38" s="769"/>
      <c r="F38" s="770"/>
      <c r="G38" s="945" t="s">
        <v>73</v>
      </c>
      <c r="H38" s="769"/>
      <c r="I38" s="941" t="s">
        <v>14</v>
      </c>
      <c r="J38" s="526" t="s">
        <v>15</v>
      </c>
      <c r="K38" s="526"/>
      <c r="L38" s="526"/>
      <c r="M38" s="526"/>
      <c r="N38" s="526"/>
      <c r="O38" s="531"/>
      <c r="P38" s="790"/>
      <c r="Q38" s="790"/>
      <c r="R38" s="790"/>
      <c r="S38" s="790"/>
      <c r="T38" s="790"/>
      <c r="U38" s="770"/>
      <c r="V38" s="769"/>
      <c r="W38" s="871"/>
      <c r="X38" s="508"/>
    </row>
    <row r="39" spans="1:24" ht="13.5" customHeight="1" x14ac:dyDescent="0.15">
      <c r="A39" s="534"/>
      <c r="B39" s="526"/>
      <c r="C39" s="769"/>
      <c r="D39" s="731"/>
      <c r="E39" s="769"/>
      <c r="F39" s="770"/>
      <c r="G39" s="945"/>
      <c r="H39" s="769"/>
      <c r="I39" s="941"/>
      <c r="J39" s="526" t="s">
        <v>977</v>
      </c>
      <c r="K39" s="526"/>
      <c r="L39" s="526"/>
      <c r="M39" s="526"/>
      <c r="N39" s="526"/>
      <c r="O39" s="531"/>
      <c r="P39" s="790"/>
      <c r="Q39" s="790"/>
      <c r="R39" s="790"/>
      <c r="S39" s="790"/>
      <c r="T39" s="790"/>
      <c r="U39" s="770"/>
      <c r="V39" s="769"/>
      <c r="W39" s="871"/>
      <c r="X39" s="508"/>
    </row>
    <row r="40" spans="1:24" ht="13.5" customHeight="1" x14ac:dyDescent="0.15">
      <c r="A40" s="534"/>
      <c r="B40" s="526"/>
      <c r="C40" s="769"/>
      <c r="D40" s="731"/>
      <c r="E40" s="769"/>
      <c r="F40" s="770"/>
      <c r="G40" s="945"/>
      <c r="H40" s="769"/>
      <c r="I40" s="941" t="s">
        <v>16</v>
      </c>
      <c r="J40" s="526" t="s">
        <v>998</v>
      </c>
      <c r="K40" s="526"/>
      <c r="L40" s="526"/>
      <c r="M40" s="526"/>
      <c r="N40" s="526"/>
      <c r="O40" s="531"/>
      <c r="P40" s="790"/>
      <c r="Q40" s="790"/>
      <c r="R40" s="790"/>
      <c r="S40" s="790"/>
      <c r="T40" s="790"/>
      <c r="U40" s="770"/>
      <c r="V40" s="769"/>
      <c r="W40" s="871"/>
      <c r="X40" s="508"/>
    </row>
    <row r="41" spans="1:24" ht="13.5" customHeight="1" x14ac:dyDescent="0.15">
      <c r="A41" s="800"/>
      <c r="B41" s="792" t="s">
        <v>73</v>
      </c>
      <c r="C41" s="793"/>
      <c r="D41" s="794" t="s">
        <v>73</v>
      </c>
      <c r="E41" s="793"/>
      <c r="F41" s="795"/>
      <c r="G41" s="796"/>
      <c r="H41" s="793"/>
      <c r="I41" s="797"/>
      <c r="J41" s="792"/>
      <c r="K41" s="792"/>
      <c r="L41" s="792"/>
      <c r="M41" s="792"/>
      <c r="N41" s="792"/>
      <c r="O41" s="798"/>
      <c r="P41" s="799"/>
      <c r="Q41" s="799"/>
      <c r="R41" s="799"/>
      <c r="S41" s="799"/>
      <c r="T41" s="799"/>
      <c r="U41" s="795"/>
      <c r="V41" s="793"/>
      <c r="W41" s="873"/>
      <c r="X41" s="508"/>
    </row>
    <row r="42" spans="1:24" ht="12.95" customHeight="1" x14ac:dyDescent="0.15">
      <c r="A42" s="521"/>
      <c r="B42" s="521"/>
      <c r="C42" s="508"/>
      <c r="D42" s="522"/>
      <c r="E42" s="508"/>
      <c r="F42" s="508"/>
      <c r="G42" s="510"/>
      <c r="H42" s="508"/>
      <c r="I42" s="727"/>
      <c r="J42" s="521"/>
      <c r="K42" s="521"/>
      <c r="L42" s="521"/>
      <c r="M42" s="521"/>
      <c r="N42" s="521"/>
      <c r="O42" s="521"/>
      <c r="P42" s="565"/>
      <c r="Q42" s="565"/>
      <c r="R42" s="565"/>
      <c r="S42" s="565"/>
      <c r="T42" s="565"/>
      <c r="U42" s="508"/>
      <c r="V42" s="508"/>
      <c r="W42" s="508"/>
      <c r="X42" s="508"/>
    </row>
    <row r="43" spans="1:24" ht="12.95" customHeight="1" x14ac:dyDescent="0.15">
      <c r="A43" s="521"/>
      <c r="B43" s="521"/>
      <c r="C43" s="508"/>
      <c r="D43" s="522"/>
      <c r="E43" s="508"/>
      <c r="F43" s="508"/>
      <c r="G43" s="510"/>
      <c r="H43" s="508"/>
      <c r="I43" s="521"/>
      <c r="J43" s="521"/>
      <c r="K43" s="521"/>
      <c r="L43" s="521"/>
      <c r="M43" s="521"/>
      <c r="N43" s="521"/>
      <c r="O43" s="521"/>
      <c r="P43" s="521"/>
      <c r="Q43" s="521"/>
      <c r="R43" s="521"/>
      <c r="S43" s="521"/>
      <c r="T43" s="521"/>
      <c r="U43" s="508"/>
      <c r="V43" s="508"/>
      <c r="W43" s="508"/>
      <c r="X43" s="508"/>
    </row>
    <row r="44" spans="1:24" ht="12.75" customHeight="1" x14ac:dyDescent="0.15">
      <c r="A44" s="521"/>
      <c r="B44" s="521"/>
      <c r="C44" s="508"/>
      <c r="D44" s="522"/>
      <c r="E44" s="508"/>
      <c r="F44" s="508"/>
      <c r="G44" s="510"/>
      <c r="H44" s="508"/>
      <c r="I44" s="521"/>
      <c r="J44" s="521"/>
      <c r="K44" s="521"/>
      <c r="L44" s="521"/>
      <c r="M44" s="521"/>
      <c r="N44" s="521"/>
      <c r="O44" s="521"/>
      <c r="P44" s="521"/>
      <c r="Q44" s="521"/>
      <c r="R44" s="521"/>
      <c r="S44" s="521"/>
      <c r="T44" s="521"/>
      <c r="U44" s="508"/>
      <c r="V44" s="508"/>
      <c r="W44" s="508"/>
      <c r="X44" s="508"/>
    </row>
    <row r="45" spans="1:24" ht="12.95" customHeight="1" x14ac:dyDescent="0.15">
      <c r="A45" s="521"/>
      <c r="B45" s="521"/>
      <c r="C45" s="508"/>
      <c r="D45" s="522"/>
      <c r="E45" s="508"/>
      <c r="F45" s="508"/>
      <c r="G45" s="510"/>
      <c r="H45" s="508"/>
      <c r="I45" s="521"/>
      <c r="J45" s="521"/>
      <c r="K45" s="521"/>
      <c r="L45" s="521"/>
      <c r="M45" s="521"/>
      <c r="N45" s="521"/>
      <c r="O45" s="521"/>
      <c r="P45" s="521"/>
      <c r="Q45" s="521"/>
      <c r="R45" s="521"/>
      <c r="S45" s="521"/>
      <c r="T45" s="521"/>
      <c r="U45" s="508"/>
      <c r="V45" s="508"/>
      <c r="W45" s="508"/>
      <c r="X45" s="508"/>
    </row>
    <row r="46" spans="1:24" ht="12.95" customHeight="1" x14ac:dyDescent="0.15">
      <c r="A46" s="521"/>
      <c r="B46" s="521"/>
      <c r="C46" s="508"/>
      <c r="D46" s="522"/>
      <c r="E46" s="508"/>
      <c r="F46" s="508"/>
      <c r="G46" s="510"/>
      <c r="H46" s="508"/>
      <c r="I46" s="521"/>
      <c r="J46" s="521"/>
      <c r="K46" s="521"/>
      <c r="L46" s="521"/>
      <c r="M46" s="521"/>
      <c r="N46" s="521"/>
      <c r="O46" s="521"/>
      <c r="P46" s="521"/>
      <c r="Q46" s="521"/>
      <c r="R46" s="521"/>
      <c r="S46" s="521"/>
      <c r="T46" s="521"/>
      <c r="U46" s="508"/>
      <c r="V46" s="508"/>
      <c r="W46" s="508"/>
      <c r="X46" s="508"/>
    </row>
    <row r="47" spans="1:24" ht="12.95" customHeight="1" x14ac:dyDescent="0.15">
      <c r="A47" s="521"/>
      <c r="B47" s="521"/>
      <c r="C47" s="508"/>
      <c r="D47" s="522"/>
      <c r="E47" s="508"/>
      <c r="F47" s="508"/>
      <c r="G47" s="510"/>
      <c r="H47" s="508"/>
      <c r="I47" s="521"/>
      <c r="J47" s="521"/>
      <c r="K47" s="521"/>
      <c r="L47" s="521"/>
      <c r="M47" s="521"/>
      <c r="N47" s="521"/>
      <c r="O47" s="521"/>
      <c r="P47" s="521"/>
      <c r="Q47" s="521"/>
      <c r="R47" s="521"/>
      <c r="S47" s="521"/>
      <c r="T47" s="521"/>
      <c r="U47" s="508"/>
      <c r="V47" s="508"/>
      <c r="W47" s="508"/>
      <c r="X47" s="508"/>
    </row>
    <row r="48" spans="1:24" ht="12.95" customHeight="1" x14ac:dyDescent="0.15">
      <c r="A48" s="521"/>
      <c r="B48" s="521"/>
      <c r="C48" s="508"/>
      <c r="D48" s="522"/>
      <c r="E48" s="508"/>
      <c r="F48" s="508"/>
      <c r="G48" s="510"/>
      <c r="H48" s="508"/>
      <c r="I48" s="521"/>
      <c r="J48" s="521"/>
      <c r="K48" s="521"/>
      <c r="L48" s="521"/>
      <c r="M48" s="521"/>
      <c r="N48" s="521"/>
      <c r="O48" s="521"/>
      <c r="P48" s="521"/>
      <c r="Q48" s="521"/>
      <c r="R48" s="521"/>
      <c r="S48" s="521"/>
      <c r="T48" s="521"/>
      <c r="U48" s="508"/>
      <c r="V48" s="508"/>
      <c r="W48" s="508"/>
      <c r="X48" s="508"/>
    </row>
    <row r="49" spans="1:24" ht="12.95" customHeight="1" x14ac:dyDescent="0.15">
      <c r="A49" s="521"/>
      <c r="B49" s="521"/>
      <c r="C49" s="508"/>
      <c r="D49" s="522"/>
      <c r="E49" s="508"/>
      <c r="F49" s="508"/>
      <c r="G49" s="510" t="s">
        <v>73</v>
      </c>
      <c r="H49" s="508"/>
      <c r="I49" s="521" t="s">
        <v>73</v>
      </c>
      <c r="J49" s="521"/>
      <c r="K49" s="521"/>
      <c r="L49" s="521"/>
      <c r="M49" s="521"/>
      <c r="N49" s="521"/>
      <c r="O49" s="521"/>
      <c r="P49" s="521"/>
      <c r="Q49" s="521"/>
      <c r="R49" s="521"/>
      <c r="S49" s="521"/>
      <c r="T49" s="521"/>
      <c r="U49" s="508"/>
      <c r="V49" s="508"/>
      <c r="W49" s="508"/>
      <c r="X49" s="508"/>
    </row>
    <row r="50" spans="1:24" ht="12.95" customHeight="1" x14ac:dyDescent="0.15">
      <c r="A50" s="521"/>
      <c r="B50" s="521"/>
      <c r="C50" s="508"/>
      <c r="D50" s="522"/>
      <c r="E50" s="508"/>
      <c r="F50" s="508"/>
      <c r="G50" s="510"/>
      <c r="H50" s="508"/>
      <c r="I50" s="521" t="s">
        <v>73</v>
      </c>
      <c r="J50" s="521"/>
      <c r="K50" s="521"/>
      <c r="L50" s="521"/>
      <c r="M50" s="521"/>
      <c r="N50" s="521"/>
      <c r="O50" s="521"/>
      <c r="P50" s="521"/>
      <c r="Q50" s="521"/>
      <c r="R50" s="521"/>
      <c r="S50" s="521"/>
      <c r="T50" s="521"/>
      <c r="U50" s="508"/>
      <c r="V50" s="508"/>
      <c r="W50" s="508"/>
      <c r="X50" s="508"/>
    </row>
    <row r="51" spans="1:24" ht="12.95" customHeight="1" x14ac:dyDescent="0.15">
      <c r="A51" s="508"/>
      <c r="B51" s="508" t="s">
        <v>73</v>
      </c>
      <c r="C51" s="508"/>
      <c r="D51" s="522" t="s">
        <v>73</v>
      </c>
      <c r="E51" s="508"/>
      <c r="F51" s="508"/>
      <c r="G51" s="510"/>
      <c r="H51" s="508"/>
      <c r="I51" s="521"/>
      <c r="J51" s="521"/>
      <c r="K51" s="521"/>
      <c r="L51" s="521"/>
      <c r="M51" s="521"/>
      <c r="N51" s="521"/>
      <c r="O51" s="521"/>
      <c r="P51" s="521"/>
      <c r="Q51" s="521"/>
      <c r="R51" s="521"/>
      <c r="S51" s="521"/>
      <c r="T51" s="521"/>
      <c r="U51" s="508"/>
      <c r="V51" s="508"/>
      <c r="W51" s="508"/>
      <c r="X51" s="508"/>
    </row>
    <row r="52" spans="1:24" x14ac:dyDescent="0.15">
      <c r="I52" s="507"/>
      <c r="J52" s="507"/>
      <c r="K52" s="507"/>
      <c r="L52" s="507"/>
      <c r="M52" s="507"/>
      <c r="N52" s="507"/>
      <c r="O52" s="507"/>
      <c r="P52" s="507"/>
      <c r="Q52" s="507"/>
      <c r="R52" s="507"/>
      <c r="S52" s="507"/>
      <c r="T52" s="507"/>
    </row>
    <row r="53" spans="1:24" x14ac:dyDescent="0.15">
      <c r="I53" s="507"/>
      <c r="J53" s="507"/>
      <c r="K53" s="507"/>
      <c r="L53" s="507"/>
      <c r="M53" s="507"/>
      <c r="N53" s="507"/>
      <c r="O53" s="507"/>
      <c r="P53" s="507"/>
      <c r="Q53" s="507"/>
      <c r="R53" s="507"/>
      <c r="S53" s="507"/>
      <c r="T53" s="507"/>
    </row>
    <row r="54" spans="1:24" x14ac:dyDescent="0.15">
      <c r="I54" s="507"/>
      <c r="J54" s="507"/>
      <c r="K54" s="507"/>
      <c r="L54" s="507"/>
      <c r="M54" s="507"/>
      <c r="N54" s="507"/>
      <c r="O54" s="507"/>
      <c r="P54" s="507"/>
      <c r="Q54" s="507"/>
      <c r="R54" s="507"/>
      <c r="S54" s="507"/>
      <c r="T54" s="507"/>
    </row>
    <row r="55" spans="1:24" x14ac:dyDescent="0.15">
      <c r="I55" s="507"/>
      <c r="J55" s="507"/>
      <c r="K55" s="507"/>
      <c r="L55" s="507"/>
      <c r="M55" s="507"/>
      <c r="N55" s="507"/>
      <c r="O55" s="507"/>
      <c r="P55" s="507"/>
      <c r="Q55" s="507"/>
      <c r="R55" s="507"/>
      <c r="S55" s="507"/>
      <c r="T55" s="507"/>
    </row>
    <row r="56" spans="1:24" x14ac:dyDescent="0.15">
      <c r="I56" s="507"/>
      <c r="J56" s="507"/>
      <c r="K56" s="507"/>
      <c r="L56" s="507"/>
      <c r="M56" s="507"/>
      <c r="N56" s="507"/>
      <c r="O56" s="507"/>
      <c r="P56" s="507"/>
      <c r="Q56" s="507"/>
      <c r="R56" s="507"/>
      <c r="S56" s="507"/>
      <c r="T56" s="507"/>
    </row>
    <row r="57" spans="1:24" x14ac:dyDescent="0.15">
      <c r="I57" s="507"/>
      <c r="J57" s="507"/>
      <c r="K57" s="507"/>
      <c r="L57" s="507"/>
      <c r="M57" s="507"/>
      <c r="N57" s="507"/>
      <c r="O57" s="507"/>
      <c r="P57" s="507"/>
      <c r="Q57" s="507"/>
      <c r="R57" s="507"/>
      <c r="S57" s="507"/>
      <c r="T57" s="507"/>
    </row>
    <row r="58" spans="1:24" x14ac:dyDescent="0.15">
      <c r="I58" s="507"/>
      <c r="J58" s="507"/>
      <c r="K58" s="507"/>
      <c r="L58" s="507"/>
      <c r="M58" s="507"/>
      <c r="N58" s="507"/>
      <c r="O58" s="507"/>
      <c r="P58" s="507"/>
      <c r="Q58" s="507"/>
      <c r="R58" s="507"/>
      <c r="S58" s="507"/>
      <c r="T58" s="507"/>
    </row>
    <row r="59" spans="1:24" x14ac:dyDescent="0.15">
      <c r="I59" s="507"/>
      <c r="J59" s="507"/>
      <c r="K59" s="507"/>
      <c r="L59" s="507"/>
      <c r="M59" s="507"/>
      <c r="N59" s="507"/>
      <c r="O59" s="507"/>
      <c r="P59" s="507"/>
      <c r="Q59" s="507"/>
      <c r="R59" s="507"/>
      <c r="S59" s="507"/>
      <c r="T59" s="507"/>
    </row>
    <row r="60" spans="1:24" x14ac:dyDescent="0.15">
      <c r="I60" s="507"/>
      <c r="J60" s="507"/>
      <c r="K60" s="507"/>
      <c r="L60" s="507"/>
      <c r="M60" s="507"/>
      <c r="N60" s="507"/>
      <c r="O60" s="507"/>
      <c r="P60" s="507"/>
      <c r="Q60" s="507"/>
      <c r="R60" s="507"/>
      <c r="S60" s="507"/>
      <c r="T60" s="507"/>
    </row>
    <row r="61" spans="1:24" x14ac:dyDescent="0.15">
      <c r="I61" s="507"/>
      <c r="J61" s="507"/>
      <c r="K61" s="507"/>
      <c r="L61" s="507"/>
      <c r="M61" s="507"/>
      <c r="N61" s="507"/>
      <c r="O61" s="507"/>
      <c r="P61" s="507"/>
      <c r="Q61" s="507"/>
      <c r="R61" s="507"/>
      <c r="S61" s="507"/>
      <c r="T61" s="507"/>
    </row>
    <row r="62" spans="1:24" x14ac:dyDescent="0.15">
      <c r="I62" s="507"/>
      <c r="J62" s="507"/>
      <c r="K62" s="507"/>
      <c r="L62" s="507"/>
      <c r="M62" s="507"/>
      <c r="N62" s="507"/>
      <c r="O62" s="507"/>
      <c r="P62" s="507"/>
      <c r="Q62" s="507"/>
      <c r="R62" s="507"/>
      <c r="S62" s="507"/>
      <c r="T62" s="507"/>
    </row>
    <row r="63" spans="1:24" x14ac:dyDescent="0.15">
      <c r="I63" s="507"/>
      <c r="J63" s="507"/>
      <c r="K63" s="507"/>
      <c r="L63" s="507"/>
      <c r="M63" s="507"/>
      <c r="N63" s="507"/>
      <c r="O63" s="507"/>
      <c r="P63" s="507"/>
      <c r="Q63" s="507"/>
      <c r="R63" s="507"/>
      <c r="S63" s="507"/>
      <c r="T63" s="507"/>
    </row>
    <row r="64" spans="1:24" x14ac:dyDescent="0.15">
      <c r="I64" s="507"/>
      <c r="J64" s="507"/>
      <c r="K64" s="507"/>
      <c r="L64" s="507"/>
      <c r="M64" s="507"/>
      <c r="N64" s="507"/>
      <c r="O64" s="507"/>
      <c r="P64" s="507"/>
      <c r="Q64" s="507"/>
      <c r="R64" s="507"/>
      <c r="S64" s="507"/>
      <c r="T64" s="507"/>
    </row>
    <row r="65" spans="9:20" x14ac:dyDescent="0.15">
      <c r="I65" s="507"/>
      <c r="J65" s="507"/>
      <c r="K65" s="507"/>
      <c r="L65" s="507"/>
      <c r="M65" s="507"/>
      <c r="N65" s="507"/>
      <c r="O65" s="507"/>
      <c r="P65" s="507"/>
      <c r="Q65" s="507"/>
      <c r="R65" s="507"/>
      <c r="S65" s="507"/>
      <c r="T65" s="507"/>
    </row>
    <row r="66" spans="9:20" x14ac:dyDescent="0.15">
      <c r="I66" s="507"/>
      <c r="J66" s="507"/>
      <c r="K66" s="507"/>
      <c r="L66" s="507"/>
      <c r="M66" s="507"/>
      <c r="N66" s="507"/>
      <c r="O66" s="507"/>
      <c r="P66" s="507"/>
      <c r="Q66" s="507"/>
      <c r="R66" s="507"/>
      <c r="S66" s="507"/>
      <c r="T66" s="507"/>
    </row>
    <row r="67" spans="9:20" x14ac:dyDescent="0.15">
      <c r="I67" s="507"/>
      <c r="J67" s="507"/>
      <c r="K67" s="507"/>
      <c r="L67" s="507"/>
      <c r="M67" s="507"/>
      <c r="N67" s="507"/>
      <c r="O67" s="507"/>
      <c r="P67" s="507"/>
      <c r="Q67" s="507"/>
      <c r="R67" s="507"/>
      <c r="S67" s="507"/>
      <c r="T67" s="507"/>
    </row>
    <row r="68" spans="9:20" x14ac:dyDescent="0.15">
      <c r="I68" s="507"/>
      <c r="J68" s="507"/>
      <c r="K68" s="507"/>
      <c r="L68" s="507"/>
      <c r="M68" s="507"/>
      <c r="N68" s="507"/>
      <c r="O68" s="507"/>
      <c r="P68" s="507"/>
      <c r="Q68" s="507"/>
      <c r="R68" s="507"/>
      <c r="S68" s="507"/>
      <c r="T68" s="507"/>
    </row>
    <row r="69" spans="9:20" x14ac:dyDescent="0.15">
      <c r="I69" s="507"/>
      <c r="J69" s="507"/>
      <c r="K69" s="507"/>
      <c r="L69" s="507"/>
      <c r="M69" s="507"/>
      <c r="N69" s="507"/>
      <c r="O69" s="507"/>
      <c r="P69" s="507"/>
      <c r="Q69" s="507"/>
      <c r="R69" s="507"/>
      <c r="S69" s="507"/>
      <c r="T69" s="507"/>
    </row>
    <row r="70" spans="9:20" x14ac:dyDescent="0.15">
      <c r="I70" s="507"/>
      <c r="J70" s="507"/>
      <c r="K70" s="507"/>
      <c r="L70" s="507"/>
      <c r="M70" s="507"/>
      <c r="N70" s="507"/>
      <c r="O70" s="507"/>
      <c r="P70" s="507"/>
      <c r="Q70" s="507"/>
      <c r="R70" s="507"/>
      <c r="S70" s="507"/>
      <c r="T70" s="507"/>
    </row>
    <row r="71" spans="9:20" x14ac:dyDescent="0.15">
      <c r="I71" s="507"/>
      <c r="J71" s="507"/>
      <c r="K71" s="507"/>
      <c r="L71" s="507"/>
      <c r="M71" s="507"/>
      <c r="N71" s="507"/>
      <c r="O71" s="507"/>
      <c r="P71" s="507"/>
      <c r="Q71" s="507"/>
      <c r="R71" s="507"/>
      <c r="S71" s="507"/>
      <c r="T71" s="507"/>
    </row>
    <row r="72" spans="9:20" x14ac:dyDescent="0.15">
      <c r="I72" s="507"/>
      <c r="J72" s="507"/>
      <c r="K72" s="507"/>
      <c r="L72" s="507"/>
      <c r="M72" s="507"/>
      <c r="N72" s="507"/>
      <c r="O72" s="507"/>
      <c r="P72" s="507"/>
      <c r="Q72" s="507"/>
      <c r="R72" s="507"/>
      <c r="S72" s="507"/>
      <c r="T72" s="507"/>
    </row>
    <row r="73" spans="9:20" x14ac:dyDescent="0.15">
      <c r="I73" s="507"/>
      <c r="J73" s="507"/>
      <c r="K73" s="507"/>
      <c r="L73" s="507"/>
      <c r="M73" s="507"/>
      <c r="N73" s="507"/>
      <c r="O73" s="507"/>
      <c r="P73" s="507"/>
      <c r="Q73" s="507"/>
      <c r="R73" s="507"/>
      <c r="S73" s="507"/>
      <c r="T73" s="507"/>
    </row>
    <row r="74" spans="9:20" x14ac:dyDescent="0.15">
      <c r="I74" s="507"/>
      <c r="J74" s="507"/>
      <c r="K74" s="507"/>
      <c r="L74" s="507"/>
      <c r="M74" s="507"/>
      <c r="N74" s="507"/>
      <c r="O74" s="507"/>
      <c r="P74" s="507"/>
      <c r="Q74" s="507"/>
      <c r="R74" s="507"/>
      <c r="S74" s="507"/>
      <c r="T74" s="507"/>
    </row>
    <row r="75" spans="9:20" x14ac:dyDescent="0.15">
      <c r="I75" s="507"/>
      <c r="J75" s="507"/>
      <c r="K75" s="507"/>
      <c r="L75" s="507"/>
      <c r="M75" s="507"/>
      <c r="N75" s="507"/>
      <c r="O75" s="507"/>
      <c r="P75" s="507"/>
      <c r="Q75" s="507"/>
      <c r="R75" s="507"/>
      <c r="S75" s="507"/>
      <c r="T75" s="507"/>
    </row>
    <row r="76" spans="9:20" x14ac:dyDescent="0.15">
      <c r="I76" s="507"/>
      <c r="J76" s="507"/>
      <c r="K76" s="507"/>
      <c r="L76" s="507"/>
      <c r="M76" s="507"/>
      <c r="N76" s="507"/>
      <c r="O76" s="507"/>
      <c r="P76" s="507"/>
      <c r="Q76" s="507"/>
      <c r="R76" s="507"/>
      <c r="S76" s="507"/>
      <c r="T76" s="507"/>
    </row>
    <row r="77" spans="9:20" x14ac:dyDescent="0.15">
      <c r="I77" s="507"/>
      <c r="J77" s="507"/>
      <c r="K77" s="507"/>
      <c r="L77" s="507"/>
      <c r="M77" s="507"/>
      <c r="N77" s="507"/>
      <c r="O77" s="507"/>
      <c r="P77" s="507"/>
      <c r="Q77" s="507"/>
      <c r="R77" s="507"/>
      <c r="S77" s="507"/>
      <c r="T77" s="507"/>
    </row>
    <row r="78" spans="9:20" x14ac:dyDescent="0.15">
      <c r="I78" s="507"/>
      <c r="J78" s="507"/>
      <c r="K78" s="507"/>
      <c r="L78" s="507"/>
      <c r="M78" s="507"/>
      <c r="N78" s="507"/>
      <c r="O78" s="507"/>
      <c r="P78" s="507"/>
      <c r="Q78" s="507"/>
      <c r="R78" s="507"/>
      <c r="S78" s="507"/>
      <c r="T78" s="507"/>
    </row>
    <row r="79" spans="9:20" x14ac:dyDescent="0.15">
      <c r="I79" s="507"/>
      <c r="J79" s="507"/>
      <c r="K79" s="507"/>
      <c r="L79" s="507"/>
      <c r="M79" s="507"/>
      <c r="N79" s="507"/>
      <c r="O79" s="507"/>
      <c r="P79" s="507"/>
      <c r="Q79" s="507"/>
      <c r="R79" s="507"/>
      <c r="S79" s="507"/>
      <c r="T79" s="507"/>
    </row>
    <row r="80" spans="9:20" x14ac:dyDescent="0.15">
      <c r="I80" s="507"/>
      <c r="J80" s="507"/>
      <c r="K80" s="507"/>
      <c r="L80" s="507"/>
      <c r="M80" s="507"/>
      <c r="N80" s="507"/>
      <c r="O80" s="507"/>
      <c r="P80" s="507"/>
      <c r="Q80" s="507"/>
      <c r="R80" s="507"/>
      <c r="S80" s="507"/>
      <c r="T80" s="507"/>
    </row>
    <row r="81" spans="9:20" x14ac:dyDescent="0.15">
      <c r="I81" s="507"/>
      <c r="J81" s="507"/>
      <c r="K81" s="507"/>
      <c r="L81" s="507"/>
      <c r="M81" s="507"/>
      <c r="N81" s="507"/>
      <c r="O81" s="507"/>
      <c r="P81" s="507"/>
      <c r="Q81" s="507"/>
      <c r="R81" s="507"/>
      <c r="S81" s="507"/>
      <c r="T81" s="507"/>
    </row>
    <row r="82" spans="9:20" x14ac:dyDescent="0.15">
      <c r="I82" s="507"/>
      <c r="J82" s="507"/>
      <c r="K82" s="507"/>
      <c r="L82" s="507"/>
      <c r="M82" s="507"/>
      <c r="N82" s="507"/>
      <c r="O82" s="507"/>
      <c r="P82" s="507"/>
      <c r="Q82" s="507"/>
      <c r="R82" s="507"/>
      <c r="S82" s="507"/>
      <c r="T82" s="507"/>
    </row>
    <row r="83" spans="9:20" x14ac:dyDescent="0.15">
      <c r="I83" s="507"/>
      <c r="J83" s="507"/>
      <c r="K83" s="507"/>
      <c r="L83" s="507"/>
      <c r="M83" s="507"/>
      <c r="N83" s="507"/>
      <c r="O83" s="507"/>
      <c r="P83" s="507"/>
      <c r="Q83" s="507"/>
      <c r="R83" s="507"/>
      <c r="S83" s="507"/>
      <c r="T83" s="507"/>
    </row>
    <row r="84" spans="9:20" x14ac:dyDescent="0.15">
      <c r="I84" s="507"/>
      <c r="J84" s="507"/>
      <c r="K84" s="507"/>
      <c r="L84" s="507"/>
      <c r="M84" s="507"/>
      <c r="N84" s="507"/>
      <c r="O84" s="507"/>
      <c r="P84" s="507"/>
      <c r="Q84" s="507"/>
      <c r="R84" s="507"/>
      <c r="S84" s="507"/>
      <c r="T84" s="507"/>
    </row>
    <row r="85" spans="9:20" x14ac:dyDescent="0.15">
      <c r="I85" s="507"/>
      <c r="J85" s="507"/>
      <c r="K85" s="507"/>
      <c r="L85" s="507"/>
      <c r="M85" s="507"/>
      <c r="N85" s="507"/>
      <c r="O85" s="507"/>
      <c r="P85" s="507"/>
      <c r="Q85" s="507"/>
      <c r="R85" s="507"/>
      <c r="S85" s="507"/>
      <c r="T85" s="507"/>
    </row>
    <row r="86" spans="9:20" x14ac:dyDescent="0.15">
      <c r="I86" s="507"/>
      <c r="J86" s="507"/>
      <c r="K86" s="507"/>
      <c r="L86" s="507"/>
      <c r="M86" s="507"/>
      <c r="N86" s="507"/>
      <c r="O86" s="507"/>
      <c r="P86" s="507"/>
      <c r="Q86" s="507"/>
      <c r="R86" s="507"/>
      <c r="S86" s="507"/>
      <c r="T86" s="507"/>
    </row>
    <row r="87" spans="9:20" x14ac:dyDescent="0.15">
      <c r="I87" s="507"/>
      <c r="J87" s="507"/>
      <c r="K87" s="507"/>
      <c r="L87" s="507"/>
      <c r="M87" s="507"/>
      <c r="N87" s="507"/>
      <c r="O87" s="507"/>
      <c r="P87" s="507"/>
      <c r="Q87" s="507"/>
      <c r="R87" s="507"/>
      <c r="S87" s="507"/>
      <c r="T87" s="507"/>
    </row>
    <row r="88" spans="9:20" x14ac:dyDescent="0.15">
      <c r="I88" s="507"/>
      <c r="J88" s="507"/>
      <c r="K88" s="507"/>
      <c r="L88" s="507"/>
      <c r="M88" s="507"/>
      <c r="N88" s="507"/>
      <c r="O88" s="507"/>
      <c r="P88" s="507"/>
      <c r="Q88" s="507"/>
      <c r="R88" s="507"/>
      <c r="S88" s="507"/>
      <c r="T88" s="507"/>
    </row>
    <row r="89" spans="9:20" x14ac:dyDescent="0.15">
      <c r="I89" s="507"/>
      <c r="J89" s="507"/>
      <c r="K89" s="507"/>
      <c r="L89" s="507"/>
      <c r="M89" s="507"/>
      <c r="N89" s="507"/>
      <c r="O89" s="507"/>
      <c r="P89" s="507"/>
      <c r="Q89" s="507"/>
      <c r="R89" s="507"/>
      <c r="S89" s="507"/>
      <c r="T89" s="507"/>
    </row>
    <row r="90" spans="9:20" x14ac:dyDescent="0.15">
      <c r="I90" s="507"/>
      <c r="J90" s="507"/>
      <c r="K90" s="507"/>
      <c r="L90" s="507"/>
      <c r="M90" s="507"/>
      <c r="N90" s="507"/>
      <c r="O90" s="507"/>
      <c r="P90" s="507"/>
      <c r="Q90" s="507"/>
      <c r="R90" s="507"/>
      <c r="S90" s="507"/>
      <c r="T90" s="507"/>
    </row>
    <row r="91" spans="9:20" x14ac:dyDescent="0.15">
      <c r="I91" s="507"/>
      <c r="J91" s="507"/>
      <c r="K91" s="507"/>
      <c r="L91" s="507"/>
      <c r="M91" s="507"/>
      <c r="N91" s="507"/>
      <c r="O91" s="507"/>
      <c r="P91" s="507"/>
      <c r="Q91" s="507"/>
      <c r="R91" s="507"/>
      <c r="S91" s="507"/>
      <c r="T91" s="507"/>
    </row>
    <row r="92" spans="9:20" x14ac:dyDescent="0.15">
      <c r="I92" s="507"/>
      <c r="J92" s="507"/>
      <c r="K92" s="507"/>
      <c r="L92" s="507"/>
      <c r="M92" s="507"/>
      <c r="N92" s="507"/>
      <c r="O92" s="507"/>
      <c r="P92" s="507"/>
      <c r="Q92" s="507"/>
      <c r="R92" s="507"/>
      <c r="S92" s="507"/>
      <c r="T92" s="507"/>
    </row>
    <row r="93" spans="9:20" x14ac:dyDescent="0.15">
      <c r="I93" s="507"/>
      <c r="J93" s="507"/>
      <c r="K93" s="507"/>
      <c r="L93" s="507"/>
      <c r="M93" s="507"/>
      <c r="N93" s="507"/>
      <c r="O93" s="507"/>
      <c r="P93" s="507"/>
      <c r="Q93" s="507"/>
      <c r="R93" s="507"/>
      <c r="S93" s="507"/>
      <c r="T93" s="507"/>
    </row>
    <row r="94" spans="9:20" x14ac:dyDescent="0.15">
      <c r="I94" s="507"/>
      <c r="J94" s="507"/>
      <c r="K94" s="507"/>
      <c r="L94" s="507"/>
      <c r="M94" s="507"/>
      <c r="N94" s="507"/>
      <c r="O94" s="507"/>
      <c r="P94" s="507"/>
      <c r="Q94" s="507"/>
      <c r="R94" s="507"/>
      <c r="S94" s="507"/>
      <c r="T94" s="507"/>
    </row>
    <row r="95" spans="9:20" x14ac:dyDescent="0.15">
      <c r="I95" s="507"/>
      <c r="J95" s="507"/>
      <c r="K95" s="507"/>
      <c r="L95" s="507"/>
      <c r="M95" s="507"/>
      <c r="N95" s="507"/>
      <c r="O95" s="507"/>
      <c r="P95" s="507"/>
      <c r="Q95" s="507"/>
      <c r="R95" s="507"/>
      <c r="S95" s="507"/>
      <c r="T95" s="507"/>
    </row>
    <row r="96" spans="9:20" x14ac:dyDescent="0.15">
      <c r="I96" s="507"/>
      <c r="J96" s="507"/>
      <c r="K96" s="507"/>
      <c r="L96" s="507"/>
      <c r="M96" s="507"/>
      <c r="N96" s="507"/>
      <c r="O96" s="507"/>
      <c r="P96" s="507"/>
      <c r="Q96" s="507"/>
      <c r="R96" s="507"/>
      <c r="S96" s="507"/>
      <c r="T96" s="507"/>
    </row>
    <row r="97" spans="9:20" x14ac:dyDescent="0.15">
      <c r="I97" s="507"/>
      <c r="J97" s="507"/>
      <c r="K97" s="507"/>
      <c r="L97" s="507"/>
      <c r="M97" s="507"/>
      <c r="N97" s="507"/>
      <c r="O97" s="507"/>
      <c r="P97" s="507"/>
      <c r="Q97" s="507"/>
      <c r="R97" s="507"/>
      <c r="S97" s="507"/>
      <c r="T97" s="507"/>
    </row>
    <row r="98" spans="9:20" x14ac:dyDescent="0.15">
      <c r="I98" s="507"/>
      <c r="J98" s="507"/>
      <c r="K98" s="507"/>
      <c r="L98" s="507"/>
      <c r="M98" s="507"/>
      <c r="N98" s="507"/>
      <c r="O98" s="507"/>
      <c r="P98" s="507"/>
      <c r="Q98" s="507"/>
      <c r="R98" s="507"/>
      <c r="S98" s="507"/>
      <c r="T98" s="507"/>
    </row>
    <row r="99" spans="9:20" x14ac:dyDescent="0.15">
      <c r="I99" s="507"/>
      <c r="J99" s="507"/>
      <c r="K99" s="507"/>
      <c r="L99" s="507"/>
      <c r="M99" s="507"/>
      <c r="N99" s="507"/>
      <c r="O99" s="507"/>
      <c r="P99" s="507"/>
      <c r="Q99" s="507"/>
      <c r="R99" s="507"/>
      <c r="S99" s="507"/>
      <c r="T99" s="507"/>
    </row>
    <row r="100" spans="9:20" x14ac:dyDescent="0.15">
      <c r="I100" s="507"/>
      <c r="J100" s="507"/>
      <c r="K100" s="507"/>
      <c r="L100" s="507"/>
      <c r="M100" s="507"/>
      <c r="N100" s="507"/>
      <c r="O100" s="507"/>
      <c r="P100" s="507"/>
      <c r="Q100" s="507"/>
      <c r="R100" s="507"/>
      <c r="S100" s="507"/>
      <c r="T100" s="507"/>
    </row>
    <row r="101" spans="9:20" x14ac:dyDescent="0.15">
      <c r="I101" s="507"/>
      <c r="J101" s="507"/>
      <c r="K101" s="507"/>
      <c r="L101" s="507"/>
      <c r="M101" s="507"/>
      <c r="N101" s="507"/>
      <c r="O101" s="507"/>
      <c r="P101" s="507"/>
      <c r="Q101" s="507"/>
      <c r="R101" s="507"/>
      <c r="S101" s="507"/>
      <c r="T101" s="507"/>
    </row>
    <row r="102" spans="9:20" x14ac:dyDescent="0.15">
      <c r="I102" s="507"/>
      <c r="J102" s="507"/>
      <c r="K102" s="507"/>
      <c r="L102" s="507"/>
      <c r="M102" s="507"/>
      <c r="N102" s="507"/>
      <c r="O102" s="507"/>
      <c r="P102" s="507"/>
      <c r="Q102" s="507"/>
      <c r="R102" s="507"/>
      <c r="S102" s="507"/>
      <c r="T102" s="507"/>
    </row>
    <row r="103" spans="9:20" x14ac:dyDescent="0.15">
      <c r="I103" s="507"/>
      <c r="J103" s="507"/>
      <c r="K103" s="507"/>
      <c r="L103" s="507"/>
      <c r="M103" s="507"/>
      <c r="N103" s="507"/>
      <c r="O103" s="507"/>
      <c r="P103" s="507"/>
      <c r="Q103" s="507"/>
      <c r="R103" s="507"/>
      <c r="S103" s="507"/>
      <c r="T103" s="507"/>
    </row>
    <row r="104" spans="9:20" x14ac:dyDescent="0.15">
      <c r="I104" s="507"/>
      <c r="J104" s="507"/>
      <c r="K104" s="507"/>
      <c r="L104" s="507"/>
      <c r="M104" s="507"/>
      <c r="N104" s="507"/>
      <c r="O104" s="507"/>
      <c r="P104" s="507"/>
      <c r="Q104" s="507"/>
      <c r="R104" s="507"/>
      <c r="S104" s="507"/>
      <c r="T104" s="507"/>
    </row>
    <row r="105" spans="9:20" x14ac:dyDescent="0.15">
      <c r="I105" s="507"/>
      <c r="J105" s="507"/>
      <c r="K105" s="507"/>
      <c r="L105" s="507"/>
      <c r="M105" s="507"/>
      <c r="N105" s="507"/>
      <c r="O105" s="507"/>
      <c r="P105" s="507"/>
      <c r="Q105" s="507"/>
      <c r="R105" s="507"/>
      <c r="S105" s="507"/>
      <c r="T105" s="507"/>
    </row>
    <row r="106" spans="9:20" x14ac:dyDescent="0.15">
      <c r="I106" s="507"/>
      <c r="J106" s="507"/>
      <c r="K106" s="507"/>
      <c r="L106" s="507"/>
      <c r="M106" s="507"/>
      <c r="N106" s="507"/>
      <c r="O106" s="507"/>
      <c r="P106" s="507"/>
      <c r="Q106" s="507"/>
      <c r="R106" s="507"/>
      <c r="S106" s="507"/>
      <c r="T106" s="507"/>
    </row>
    <row r="107" spans="9:20" x14ac:dyDescent="0.15">
      <c r="I107" s="507"/>
      <c r="J107" s="507"/>
      <c r="K107" s="507"/>
      <c r="L107" s="507"/>
      <c r="M107" s="507"/>
      <c r="N107" s="507"/>
      <c r="O107" s="507"/>
      <c r="P107" s="507"/>
      <c r="Q107" s="507"/>
      <c r="R107" s="507"/>
      <c r="S107" s="507"/>
      <c r="T107" s="507"/>
    </row>
    <row r="108" spans="9:20" x14ac:dyDescent="0.15">
      <c r="I108" s="507"/>
      <c r="J108" s="507"/>
      <c r="K108" s="507"/>
      <c r="L108" s="507"/>
      <c r="M108" s="507"/>
      <c r="N108" s="507"/>
      <c r="O108" s="507"/>
      <c r="P108" s="507"/>
      <c r="Q108" s="507"/>
      <c r="R108" s="507"/>
      <c r="S108" s="507"/>
      <c r="T108" s="507"/>
    </row>
    <row r="109" spans="9:20" x14ac:dyDescent="0.15">
      <c r="I109" s="507"/>
      <c r="J109" s="507"/>
      <c r="K109" s="507"/>
      <c r="L109" s="507"/>
      <c r="M109" s="507"/>
      <c r="N109" s="507"/>
      <c r="O109" s="507"/>
      <c r="P109" s="507"/>
      <c r="Q109" s="507"/>
      <c r="R109" s="507"/>
      <c r="S109" s="507"/>
      <c r="T109" s="507"/>
    </row>
    <row r="110" spans="9:20" x14ac:dyDescent="0.15">
      <c r="I110" s="507"/>
      <c r="J110" s="507"/>
      <c r="K110" s="507"/>
      <c r="L110" s="507"/>
      <c r="M110" s="507"/>
      <c r="N110" s="507"/>
      <c r="O110" s="507"/>
      <c r="P110" s="507"/>
      <c r="Q110" s="507"/>
      <c r="R110" s="507"/>
      <c r="S110" s="507"/>
      <c r="T110" s="507"/>
    </row>
    <row r="111" spans="9:20" x14ac:dyDescent="0.15">
      <c r="I111" s="507"/>
      <c r="J111" s="507"/>
      <c r="K111" s="507"/>
      <c r="L111" s="507"/>
      <c r="M111" s="507"/>
      <c r="N111" s="507"/>
      <c r="O111" s="507"/>
      <c r="P111" s="507"/>
      <c r="Q111" s="507"/>
      <c r="R111" s="507"/>
      <c r="S111" s="507"/>
      <c r="T111" s="507"/>
    </row>
    <row r="112" spans="9:20" x14ac:dyDescent="0.15">
      <c r="I112" s="507"/>
      <c r="J112" s="507"/>
      <c r="K112" s="507"/>
      <c r="L112" s="507"/>
      <c r="M112" s="507"/>
      <c r="N112" s="507"/>
      <c r="O112" s="507"/>
      <c r="P112" s="507"/>
      <c r="Q112" s="507"/>
      <c r="R112" s="507"/>
      <c r="S112" s="507"/>
      <c r="T112" s="507"/>
    </row>
    <row r="113" spans="9:20" x14ac:dyDescent="0.15">
      <c r="I113" s="507"/>
      <c r="J113" s="507"/>
      <c r="K113" s="507"/>
      <c r="L113" s="507"/>
      <c r="M113" s="507"/>
      <c r="N113" s="507"/>
      <c r="O113" s="507"/>
      <c r="P113" s="507"/>
      <c r="Q113" s="507"/>
      <c r="R113" s="507"/>
      <c r="S113" s="507"/>
      <c r="T113" s="507"/>
    </row>
    <row r="114" spans="9:20" x14ac:dyDescent="0.15">
      <c r="I114" s="507"/>
      <c r="J114" s="507"/>
      <c r="K114" s="507"/>
      <c r="L114" s="507"/>
      <c r="M114" s="507"/>
      <c r="N114" s="507"/>
      <c r="O114" s="507"/>
      <c r="P114" s="507"/>
      <c r="Q114" s="507"/>
      <c r="R114" s="507"/>
      <c r="S114" s="507"/>
      <c r="T114" s="507"/>
    </row>
    <row r="115" spans="9:20" x14ac:dyDescent="0.15">
      <c r="I115" s="507"/>
      <c r="J115" s="507"/>
      <c r="K115" s="507"/>
      <c r="L115" s="507"/>
      <c r="M115" s="507"/>
      <c r="N115" s="507"/>
      <c r="O115" s="507"/>
      <c r="P115" s="507"/>
      <c r="Q115" s="507"/>
      <c r="R115" s="507"/>
      <c r="S115" s="507"/>
      <c r="T115" s="507"/>
    </row>
    <row r="116" spans="9:20" x14ac:dyDescent="0.15">
      <c r="I116" s="507"/>
      <c r="J116" s="507"/>
      <c r="K116" s="507"/>
      <c r="L116" s="507"/>
      <c r="M116" s="507"/>
      <c r="N116" s="507"/>
      <c r="O116" s="507"/>
      <c r="P116" s="507"/>
      <c r="Q116" s="507"/>
      <c r="R116" s="507"/>
      <c r="S116" s="507"/>
      <c r="T116" s="507"/>
    </row>
    <row r="117" spans="9:20" x14ac:dyDescent="0.15">
      <c r="I117" s="507"/>
      <c r="J117" s="507"/>
      <c r="K117" s="507"/>
      <c r="L117" s="507"/>
      <c r="M117" s="507"/>
      <c r="N117" s="507"/>
      <c r="O117" s="507"/>
      <c r="P117" s="507"/>
      <c r="Q117" s="507"/>
      <c r="R117" s="507"/>
      <c r="S117" s="507"/>
      <c r="T117" s="507"/>
    </row>
    <row r="118" spans="9:20" x14ac:dyDescent="0.15">
      <c r="I118" s="507"/>
      <c r="J118" s="507"/>
      <c r="K118" s="507"/>
      <c r="L118" s="507"/>
      <c r="M118" s="507"/>
      <c r="N118" s="507"/>
      <c r="O118" s="507"/>
      <c r="P118" s="507"/>
      <c r="Q118" s="507"/>
      <c r="R118" s="507"/>
      <c r="S118" s="507"/>
      <c r="T118" s="507"/>
    </row>
    <row r="119" spans="9:20" x14ac:dyDescent="0.15">
      <c r="I119" s="507"/>
      <c r="J119" s="507"/>
      <c r="K119" s="507"/>
      <c r="L119" s="507"/>
      <c r="M119" s="507"/>
      <c r="N119" s="507"/>
      <c r="O119" s="507"/>
      <c r="P119" s="507"/>
      <c r="Q119" s="507"/>
      <c r="R119" s="507"/>
      <c r="S119" s="507"/>
      <c r="T119" s="507"/>
    </row>
    <row r="120" spans="9:20" x14ac:dyDescent="0.15">
      <c r="I120" s="507"/>
      <c r="J120" s="507"/>
      <c r="K120" s="507"/>
      <c r="L120" s="507"/>
      <c r="M120" s="507"/>
      <c r="N120" s="507"/>
      <c r="O120" s="507"/>
      <c r="P120" s="507"/>
      <c r="Q120" s="507"/>
      <c r="R120" s="507"/>
      <c r="S120" s="507"/>
      <c r="T120" s="507"/>
    </row>
    <row r="121" spans="9:20" x14ac:dyDescent="0.15">
      <c r="I121" s="507"/>
      <c r="J121" s="507"/>
      <c r="K121" s="507"/>
      <c r="L121" s="507"/>
      <c r="M121" s="507"/>
      <c r="N121" s="507"/>
      <c r="O121" s="507"/>
      <c r="P121" s="507"/>
      <c r="Q121" s="507"/>
      <c r="R121" s="507"/>
      <c r="S121" s="507"/>
      <c r="T121" s="507"/>
    </row>
    <row r="122" spans="9:20" x14ac:dyDescent="0.15">
      <c r="I122" s="507"/>
      <c r="J122" s="507"/>
      <c r="K122" s="507"/>
      <c r="L122" s="507"/>
      <c r="M122" s="507"/>
      <c r="N122" s="507"/>
      <c r="O122" s="507"/>
      <c r="P122" s="507"/>
      <c r="Q122" s="507"/>
      <c r="R122" s="507"/>
      <c r="S122" s="507"/>
      <c r="T122" s="507"/>
    </row>
    <row r="123" spans="9:20" x14ac:dyDescent="0.15">
      <c r="I123" s="507"/>
      <c r="J123" s="507"/>
      <c r="K123" s="507"/>
      <c r="L123" s="507"/>
      <c r="M123" s="507"/>
      <c r="N123" s="507"/>
      <c r="O123" s="507"/>
      <c r="P123" s="507"/>
      <c r="Q123" s="507"/>
      <c r="R123" s="507"/>
      <c r="S123" s="507"/>
      <c r="T123" s="507"/>
    </row>
    <row r="124" spans="9:20" x14ac:dyDescent="0.15">
      <c r="I124" s="507"/>
      <c r="J124" s="507"/>
      <c r="K124" s="507"/>
      <c r="L124" s="507"/>
      <c r="M124" s="507"/>
      <c r="N124" s="507"/>
      <c r="O124" s="507"/>
      <c r="P124" s="507"/>
      <c r="Q124" s="507"/>
      <c r="R124" s="507"/>
      <c r="S124" s="507"/>
      <c r="T124" s="507"/>
    </row>
    <row r="125" spans="9:20" x14ac:dyDescent="0.15">
      <c r="I125" s="507"/>
      <c r="J125" s="507"/>
      <c r="K125" s="507"/>
      <c r="L125" s="507"/>
      <c r="M125" s="507"/>
      <c r="N125" s="507"/>
      <c r="O125" s="507"/>
      <c r="P125" s="507"/>
      <c r="Q125" s="507"/>
      <c r="R125" s="507"/>
      <c r="S125" s="507"/>
      <c r="T125" s="507"/>
    </row>
    <row r="126" spans="9:20" x14ac:dyDescent="0.15">
      <c r="I126" s="507"/>
      <c r="J126" s="507"/>
      <c r="K126" s="507"/>
      <c r="L126" s="507"/>
      <c r="M126" s="507"/>
      <c r="N126" s="507"/>
      <c r="O126" s="507"/>
      <c r="P126" s="507"/>
      <c r="Q126" s="507"/>
      <c r="R126" s="507"/>
      <c r="S126" s="507"/>
      <c r="T126" s="507"/>
    </row>
    <row r="127" spans="9:20" x14ac:dyDescent="0.15">
      <c r="I127" s="507"/>
      <c r="J127" s="507"/>
      <c r="K127" s="507"/>
      <c r="L127" s="507"/>
      <c r="M127" s="507"/>
      <c r="N127" s="507"/>
      <c r="O127" s="507"/>
      <c r="P127" s="507"/>
      <c r="Q127" s="507"/>
      <c r="R127" s="507"/>
      <c r="S127" s="507"/>
      <c r="T127" s="507"/>
    </row>
    <row r="128" spans="9:20" x14ac:dyDescent="0.15">
      <c r="I128" s="507"/>
      <c r="J128" s="507"/>
      <c r="K128" s="507"/>
      <c r="L128" s="507"/>
      <c r="M128" s="507"/>
      <c r="N128" s="507"/>
      <c r="O128" s="507"/>
      <c r="P128" s="507"/>
      <c r="Q128" s="507"/>
      <c r="R128" s="507"/>
      <c r="S128" s="507"/>
      <c r="T128" s="507"/>
    </row>
    <row r="129" spans="9:20" x14ac:dyDescent="0.15">
      <c r="I129" s="507"/>
      <c r="J129" s="507"/>
      <c r="K129" s="507"/>
      <c r="L129" s="507"/>
      <c r="M129" s="507"/>
      <c r="N129" s="507"/>
      <c r="O129" s="507"/>
      <c r="P129" s="507"/>
      <c r="Q129" s="507"/>
      <c r="R129" s="507"/>
      <c r="S129" s="507"/>
      <c r="T129" s="507"/>
    </row>
    <row r="130" spans="9:20" x14ac:dyDescent="0.15">
      <c r="I130" s="507"/>
      <c r="J130" s="507"/>
      <c r="K130" s="507"/>
      <c r="L130" s="507"/>
      <c r="M130" s="507"/>
      <c r="N130" s="507"/>
      <c r="O130" s="507"/>
      <c r="P130" s="507"/>
      <c r="Q130" s="507"/>
      <c r="R130" s="507"/>
      <c r="S130" s="507"/>
      <c r="T130" s="507"/>
    </row>
    <row r="131" spans="9:20" x14ac:dyDescent="0.15">
      <c r="I131" s="507"/>
      <c r="J131" s="507"/>
      <c r="K131" s="507"/>
      <c r="L131" s="507"/>
      <c r="M131" s="507"/>
      <c r="N131" s="507"/>
      <c r="O131" s="507"/>
      <c r="P131" s="507"/>
      <c r="Q131" s="507"/>
      <c r="R131" s="507"/>
      <c r="S131" s="507"/>
      <c r="T131" s="507"/>
    </row>
    <row r="132" spans="9:20" x14ac:dyDescent="0.15">
      <c r="I132" s="507"/>
      <c r="J132" s="507"/>
      <c r="K132" s="507"/>
      <c r="L132" s="507"/>
      <c r="M132" s="507"/>
      <c r="N132" s="507"/>
      <c r="O132" s="507"/>
      <c r="P132" s="507"/>
      <c r="Q132" s="507"/>
      <c r="R132" s="507"/>
      <c r="S132" s="507"/>
      <c r="T132" s="507"/>
    </row>
    <row r="133" spans="9:20" x14ac:dyDescent="0.15">
      <c r="I133" s="507"/>
      <c r="J133" s="507"/>
      <c r="K133" s="507"/>
      <c r="L133" s="507"/>
      <c r="M133" s="507"/>
      <c r="N133" s="507"/>
      <c r="O133" s="507"/>
      <c r="P133" s="507"/>
      <c r="Q133" s="507"/>
      <c r="R133" s="507"/>
      <c r="S133" s="507"/>
      <c r="T133" s="507"/>
    </row>
    <row r="134" spans="9:20" x14ac:dyDescent="0.15">
      <c r="I134" s="507"/>
      <c r="J134" s="507"/>
      <c r="K134" s="507"/>
      <c r="L134" s="507"/>
      <c r="M134" s="507"/>
      <c r="N134" s="507"/>
      <c r="O134" s="507"/>
      <c r="P134" s="507"/>
      <c r="Q134" s="507"/>
      <c r="R134" s="507"/>
      <c r="S134" s="507"/>
      <c r="T134" s="507"/>
    </row>
    <row r="135" spans="9:20" x14ac:dyDescent="0.15">
      <c r="I135" s="507"/>
      <c r="J135" s="507"/>
      <c r="K135" s="507"/>
      <c r="L135" s="507"/>
      <c r="M135" s="507"/>
      <c r="N135" s="507"/>
      <c r="O135" s="507"/>
      <c r="P135" s="507"/>
      <c r="Q135" s="507"/>
      <c r="R135" s="507"/>
      <c r="S135" s="507"/>
      <c r="T135" s="507"/>
    </row>
    <row r="136" spans="9:20" x14ac:dyDescent="0.15">
      <c r="I136" s="507"/>
      <c r="J136" s="507"/>
      <c r="K136" s="507"/>
      <c r="L136" s="507"/>
      <c r="M136" s="507"/>
      <c r="N136" s="507"/>
      <c r="O136" s="507"/>
      <c r="P136" s="507"/>
      <c r="Q136" s="507"/>
      <c r="R136" s="507"/>
      <c r="S136" s="507"/>
      <c r="T136" s="507"/>
    </row>
    <row r="137" spans="9:20" x14ac:dyDescent="0.15">
      <c r="I137" s="507"/>
      <c r="J137" s="507"/>
      <c r="K137" s="507"/>
      <c r="L137" s="507"/>
      <c r="M137" s="507"/>
      <c r="N137" s="507"/>
      <c r="O137" s="507"/>
      <c r="P137" s="507"/>
      <c r="Q137" s="507"/>
      <c r="R137" s="507"/>
      <c r="S137" s="507"/>
      <c r="T137" s="507"/>
    </row>
    <row r="138" spans="9:20" x14ac:dyDescent="0.15">
      <c r="I138" s="507"/>
      <c r="J138" s="507"/>
      <c r="K138" s="507"/>
      <c r="L138" s="507"/>
      <c r="M138" s="507"/>
      <c r="N138" s="507"/>
      <c r="O138" s="507"/>
      <c r="P138" s="507"/>
      <c r="Q138" s="507"/>
      <c r="R138" s="507"/>
      <c r="S138" s="507"/>
      <c r="T138" s="507"/>
    </row>
    <row r="139" spans="9:20" x14ac:dyDescent="0.15">
      <c r="I139" s="507"/>
      <c r="J139" s="507"/>
      <c r="K139" s="507"/>
      <c r="L139" s="507"/>
      <c r="M139" s="507"/>
      <c r="N139" s="507"/>
      <c r="O139" s="507"/>
      <c r="P139" s="507"/>
      <c r="Q139" s="507"/>
      <c r="R139" s="507"/>
      <c r="S139" s="507"/>
      <c r="T139" s="507"/>
    </row>
    <row r="140" spans="9:20" x14ac:dyDescent="0.15">
      <c r="I140" s="507"/>
      <c r="J140" s="507"/>
      <c r="K140" s="507"/>
      <c r="L140" s="507"/>
      <c r="M140" s="507"/>
      <c r="N140" s="507"/>
      <c r="O140" s="507"/>
      <c r="P140" s="507"/>
      <c r="Q140" s="507"/>
      <c r="R140" s="507"/>
      <c r="S140" s="507"/>
      <c r="T140" s="507"/>
    </row>
    <row r="141" spans="9:20" x14ac:dyDescent="0.15">
      <c r="I141" s="507"/>
      <c r="J141" s="507"/>
      <c r="K141" s="507"/>
      <c r="L141" s="507"/>
      <c r="M141" s="507"/>
      <c r="N141" s="507"/>
      <c r="O141" s="507"/>
      <c r="P141" s="507"/>
      <c r="Q141" s="507"/>
      <c r="R141" s="507"/>
      <c r="S141" s="507"/>
      <c r="T141" s="507"/>
    </row>
    <row r="142" spans="9:20" x14ac:dyDescent="0.15">
      <c r="I142" s="507"/>
      <c r="J142" s="507"/>
      <c r="K142" s="507"/>
      <c r="L142" s="507"/>
      <c r="M142" s="507"/>
      <c r="N142" s="507"/>
      <c r="O142" s="507"/>
      <c r="P142" s="507"/>
      <c r="Q142" s="507"/>
      <c r="R142" s="507"/>
      <c r="S142" s="507"/>
      <c r="T142" s="507"/>
    </row>
    <row r="143" spans="9:20" x14ac:dyDescent="0.15">
      <c r="I143" s="507"/>
      <c r="J143" s="507"/>
      <c r="K143" s="507"/>
      <c r="L143" s="507"/>
      <c r="M143" s="507"/>
      <c r="N143" s="507"/>
      <c r="O143" s="507"/>
      <c r="P143" s="507"/>
      <c r="Q143" s="507"/>
      <c r="R143" s="507"/>
      <c r="S143" s="507"/>
      <c r="T143" s="507"/>
    </row>
    <row r="144" spans="9:20" x14ac:dyDescent="0.15">
      <c r="I144" s="507"/>
      <c r="J144" s="507"/>
      <c r="K144" s="507"/>
      <c r="L144" s="507"/>
      <c r="M144" s="507"/>
      <c r="N144" s="507"/>
      <c r="O144" s="507"/>
      <c r="P144" s="507"/>
      <c r="Q144" s="507"/>
      <c r="R144" s="507"/>
      <c r="S144" s="507"/>
      <c r="T144" s="507"/>
    </row>
    <row r="145" spans="9:20" x14ac:dyDescent="0.15">
      <c r="I145" s="507"/>
      <c r="J145" s="507"/>
      <c r="K145" s="507"/>
      <c r="L145" s="507"/>
      <c r="M145" s="507"/>
      <c r="N145" s="507"/>
      <c r="O145" s="507"/>
      <c r="P145" s="507"/>
      <c r="Q145" s="507"/>
      <c r="R145" s="507"/>
      <c r="S145" s="507"/>
      <c r="T145" s="507"/>
    </row>
    <row r="146" spans="9:20" x14ac:dyDescent="0.15">
      <c r="I146" s="507"/>
      <c r="J146" s="507"/>
      <c r="K146" s="507"/>
      <c r="L146" s="507"/>
      <c r="M146" s="507"/>
      <c r="N146" s="507"/>
      <c r="O146" s="507"/>
      <c r="P146" s="507"/>
      <c r="Q146" s="507"/>
      <c r="R146" s="507"/>
      <c r="S146" s="507"/>
      <c r="T146" s="507"/>
    </row>
    <row r="147" spans="9:20" x14ac:dyDescent="0.15">
      <c r="I147" s="507"/>
      <c r="J147" s="507"/>
      <c r="K147" s="507"/>
      <c r="L147" s="507"/>
      <c r="M147" s="507"/>
      <c r="N147" s="507"/>
      <c r="O147" s="507"/>
      <c r="P147" s="507"/>
      <c r="Q147" s="507"/>
      <c r="R147" s="507"/>
      <c r="S147" s="507"/>
      <c r="T147" s="507"/>
    </row>
    <row r="148" spans="9:20" x14ac:dyDescent="0.15">
      <c r="I148" s="507"/>
      <c r="J148" s="507"/>
      <c r="K148" s="507"/>
      <c r="L148" s="507"/>
      <c r="M148" s="507"/>
      <c r="N148" s="507"/>
      <c r="O148" s="507"/>
      <c r="P148" s="507"/>
      <c r="Q148" s="507"/>
      <c r="R148" s="507"/>
      <c r="S148" s="507"/>
      <c r="T148" s="507"/>
    </row>
    <row r="149" spans="9:20" x14ac:dyDescent="0.15">
      <c r="I149" s="507"/>
      <c r="J149" s="507"/>
      <c r="K149" s="507"/>
      <c r="L149" s="507"/>
      <c r="M149" s="507"/>
      <c r="N149" s="507"/>
      <c r="O149" s="507"/>
      <c r="P149" s="507"/>
      <c r="Q149" s="507"/>
      <c r="R149" s="507"/>
      <c r="S149" s="507"/>
      <c r="T149" s="507"/>
    </row>
    <row r="150" spans="9:20" x14ac:dyDescent="0.15">
      <c r="I150" s="507"/>
      <c r="J150" s="507"/>
      <c r="K150" s="507"/>
      <c r="L150" s="507"/>
      <c r="M150" s="507"/>
      <c r="N150" s="507"/>
      <c r="O150" s="507"/>
      <c r="P150" s="507"/>
      <c r="Q150" s="507"/>
      <c r="R150" s="507"/>
      <c r="S150" s="507"/>
      <c r="T150" s="507"/>
    </row>
    <row r="151" spans="9:20" x14ac:dyDescent="0.15">
      <c r="I151" s="507"/>
      <c r="J151" s="507"/>
      <c r="K151" s="507"/>
      <c r="L151" s="507"/>
      <c r="M151" s="507"/>
      <c r="N151" s="507"/>
      <c r="O151" s="507"/>
      <c r="P151" s="507"/>
      <c r="Q151" s="507"/>
      <c r="R151" s="507"/>
      <c r="S151" s="507"/>
      <c r="T151" s="507"/>
    </row>
    <row r="152" spans="9:20" x14ac:dyDescent="0.15">
      <c r="I152" s="507"/>
      <c r="J152" s="507"/>
      <c r="K152" s="507"/>
      <c r="L152" s="507"/>
      <c r="M152" s="507"/>
      <c r="N152" s="507"/>
      <c r="O152" s="507"/>
      <c r="P152" s="507"/>
      <c r="Q152" s="507"/>
      <c r="R152" s="507"/>
      <c r="S152" s="507"/>
      <c r="T152" s="507"/>
    </row>
    <row r="153" spans="9:20" x14ac:dyDescent="0.15">
      <c r="I153" s="507"/>
      <c r="J153" s="507"/>
      <c r="K153" s="507"/>
      <c r="L153" s="507"/>
      <c r="M153" s="507"/>
      <c r="N153" s="507"/>
      <c r="O153" s="507"/>
      <c r="P153" s="507"/>
      <c r="Q153" s="507"/>
      <c r="R153" s="507"/>
      <c r="S153" s="507"/>
      <c r="T153" s="507"/>
    </row>
    <row r="154" spans="9:20" x14ac:dyDescent="0.15">
      <c r="I154" s="507"/>
      <c r="J154" s="507"/>
      <c r="K154" s="507"/>
      <c r="L154" s="507"/>
      <c r="M154" s="507"/>
      <c r="N154" s="507"/>
      <c r="O154" s="507"/>
      <c r="P154" s="507"/>
      <c r="Q154" s="507"/>
      <c r="R154" s="507"/>
      <c r="S154" s="507"/>
      <c r="T154" s="507"/>
    </row>
    <row r="155" spans="9:20" x14ac:dyDescent="0.15">
      <c r="I155" s="507"/>
      <c r="J155" s="507"/>
      <c r="K155" s="507"/>
      <c r="L155" s="507"/>
      <c r="M155" s="507"/>
      <c r="N155" s="507"/>
      <c r="O155" s="507"/>
      <c r="P155" s="507"/>
      <c r="Q155" s="507"/>
      <c r="R155" s="507"/>
      <c r="S155" s="507"/>
      <c r="T155" s="507"/>
    </row>
    <row r="156" spans="9:20" x14ac:dyDescent="0.15">
      <c r="I156" s="507"/>
      <c r="J156" s="507"/>
      <c r="K156" s="507"/>
      <c r="L156" s="507"/>
      <c r="M156" s="507"/>
      <c r="N156" s="507"/>
      <c r="O156" s="507"/>
      <c r="P156" s="507"/>
      <c r="Q156" s="507"/>
      <c r="R156" s="507"/>
      <c r="S156" s="507"/>
      <c r="T156" s="507"/>
    </row>
    <row r="157" spans="9:20" x14ac:dyDescent="0.15">
      <c r="I157" s="507"/>
      <c r="J157" s="507"/>
      <c r="K157" s="507"/>
      <c r="L157" s="507"/>
      <c r="M157" s="507"/>
      <c r="N157" s="507"/>
      <c r="O157" s="507"/>
      <c r="P157" s="507"/>
      <c r="Q157" s="507"/>
      <c r="R157" s="507"/>
      <c r="S157" s="507"/>
      <c r="T157" s="507"/>
    </row>
    <row r="158" spans="9:20" x14ac:dyDescent="0.15">
      <c r="I158" s="507"/>
      <c r="J158" s="507"/>
      <c r="K158" s="507"/>
      <c r="L158" s="507"/>
      <c r="M158" s="507"/>
      <c r="N158" s="507"/>
      <c r="O158" s="507"/>
      <c r="P158" s="507"/>
      <c r="Q158" s="507"/>
      <c r="R158" s="507"/>
      <c r="S158" s="507"/>
      <c r="T158" s="507"/>
    </row>
    <row r="159" spans="9:20" x14ac:dyDescent="0.15">
      <c r="I159" s="507"/>
      <c r="J159" s="507"/>
      <c r="K159" s="507"/>
      <c r="L159" s="507"/>
      <c r="M159" s="507"/>
      <c r="N159" s="507"/>
      <c r="O159" s="507"/>
      <c r="P159" s="507"/>
      <c r="Q159" s="507"/>
      <c r="R159" s="507"/>
      <c r="S159" s="507"/>
      <c r="T159" s="507"/>
    </row>
    <row r="160" spans="9:20" x14ac:dyDescent="0.15">
      <c r="I160" s="507"/>
      <c r="J160" s="507"/>
      <c r="K160" s="507"/>
      <c r="L160" s="507"/>
      <c r="M160" s="507"/>
      <c r="N160" s="507"/>
      <c r="O160" s="507"/>
      <c r="P160" s="507"/>
      <c r="Q160" s="507"/>
      <c r="R160" s="507"/>
      <c r="S160" s="507"/>
      <c r="T160" s="507"/>
    </row>
    <row r="161" spans="9:20" x14ac:dyDescent="0.15">
      <c r="I161" s="507"/>
      <c r="J161" s="507"/>
      <c r="K161" s="507"/>
      <c r="L161" s="507"/>
      <c r="M161" s="507"/>
      <c r="N161" s="507"/>
      <c r="O161" s="507"/>
      <c r="P161" s="507"/>
      <c r="Q161" s="507"/>
      <c r="R161" s="507"/>
      <c r="S161" s="507"/>
      <c r="T161" s="507"/>
    </row>
    <row r="162" spans="9:20" x14ac:dyDescent="0.15">
      <c r="I162" s="507"/>
      <c r="J162" s="507"/>
      <c r="K162" s="507"/>
      <c r="L162" s="507"/>
      <c r="M162" s="507"/>
      <c r="N162" s="507"/>
      <c r="O162" s="507"/>
      <c r="P162" s="507"/>
      <c r="Q162" s="507"/>
      <c r="R162" s="507"/>
      <c r="S162" s="507"/>
      <c r="T162" s="507"/>
    </row>
    <row r="163" spans="9:20" x14ac:dyDescent="0.15">
      <c r="I163" s="507"/>
      <c r="J163" s="507"/>
      <c r="K163" s="507"/>
      <c r="L163" s="507"/>
      <c r="M163" s="507"/>
      <c r="N163" s="507"/>
      <c r="O163" s="507"/>
      <c r="P163" s="507"/>
      <c r="Q163" s="507"/>
      <c r="R163" s="507"/>
      <c r="S163" s="507"/>
      <c r="T163" s="507"/>
    </row>
    <row r="164" spans="9:20" x14ac:dyDescent="0.15">
      <c r="I164" s="507"/>
      <c r="J164" s="507"/>
      <c r="K164" s="507"/>
      <c r="L164" s="507"/>
      <c r="M164" s="507"/>
      <c r="N164" s="507"/>
      <c r="O164" s="507"/>
      <c r="P164" s="507"/>
      <c r="Q164" s="507"/>
      <c r="R164" s="507"/>
      <c r="S164" s="507"/>
      <c r="T164" s="507"/>
    </row>
    <row r="165" spans="9:20" x14ac:dyDescent="0.15">
      <c r="I165" s="507"/>
      <c r="J165" s="507"/>
      <c r="K165" s="507"/>
      <c r="L165" s="507"/>
      <c r="M165" s="507"/>
      <c r="N165" s="507"/>
      <c r="O165" s="507"/>
      <c r="P165" s="507"/>
      <c r="Q165" s="507"/>
      <c r="R165" s="507"/>
      <c r="S165" s="507"/>
      <c r="T165" s="507"/>
    </row>
    <row r="166" spans="9:20" x14ac:dyDescent="0.15">
      <c r="I166" s="507"/>
      <c r="J166" s="507"/>
      <c r="K166" s="507"/>
      <c r="L166" s="507"/>
      <c r="M166" s="507"/>
      <c r="N166" s="507"/>
      <c r="O166" s="507"/>
      <c r="P166" s="507"/>
      <c r="Q166" s="507"/>
      <c r="R166" s="507"/>
      <c r="S166" s="507"/>
      <c r="T166" s="507"/>
    </row>
    <row r="167" spans="9:20" x14ac:dyDescent="0.15">
      <c r="I167" s="507"/>
      <c r="J167" s="507"/>
      <c r="K167" s="507"/>
      <c r="L167" s="507"/>
      <c r="M167" s="507"/>
      <c r="N167" s="507"/>
      <c r="O167" s="507"/>
      <c r="P167" s="507"/>
      <c r="Q167" s="507"/>
      <c r="R167" s="507"/>
      <c r="S167" s="507"/>
      <c r="T167" s="507"/>
    </row>
    <row r="168" spans="9:20" x14ac:dyDescent="0.15">
      <c r="I168" s="507"/>
      <c r="J168" s="507"/>
      <c r="K168" s="507"/>
      <c r="L168" s="507"/>
      <c r="M168" s="507"/>
      <c r="N168" s="507"/>
      <c r="O168" s="507"/>
      <c r="P168" s="507"/>
      <c r="Q168" s="507"/>
      <c r="R168" s="507"/>
      <c r="S168" s="507"/>
      <c r="T168" s="507"/>
    </row>
    <row r="169" spans="9:20" x14ac:dyDescent="0.15">
      <c r="I169" s="507"/>
      <c r="J169" s="507"/>
      <c r="K169" s="507"/>
      <c r="L169" s="507"/>
      <c r="M169" s="507"/>
      <c r="N169" s="507"/>
      <c r="O169" s="507"/>
      <c r="P169" s="507"/>
      <c r="Q169" s="507"/>
      <c r="R169" s="507"/>
      <c r="S169" s="507"/>
      <c r="T169" s="507"/>
    </row>
    <row r="170" spans="9:20" x14ac:dyDescent="0.15">
      <c r="I170" s="507"/>
      <c r="J170" s="507"/>
      <c r="K170" s="507"/>
      <c r="L170" s="507"/>
      <c r="M170" s="507"/>
      <c r="N170" s="507"/>
      <c r="O170" s="507"/>
      <c r="P170" s="507"/>
      <c r="Q170" s="507"/>
      <c r="R170" s="507"/>
      <c r="S170" s="507"/>
      <c r="T170" s="507"/>
    </row>
    <row r="171" spans="9:20" x14ac:dyDescent="0.15">
      <c r="I171" s="507"/>
      <c r="J171" s="507"/>
      <c r="K171" s="507"/>
      <c r="L171" s="507"/>
      <c r="M171" s="507"/>
      <c r="N171" s="507"/>
      <c r="O171" s="507"/>
      <c r="P171" s="507"/>
      <c r="Q171" s="507"/>
      <c r="R171" s="507"/>
      <c r="S171" s="507"/>
      <c r="T171" s="507"/>
    </row>
    <row r="172" spans="9:20" x14ac:dyDescent="0.15">
      <c r="I172" s="507"/>
      <c r="J172" s="507"/>
      <c r="K172" s="507"/>
      <c r="L172" s="507"/>
      <c r="M172" s="507"/>
      <c r="N172" s="507"/>
      <c r="O172" s="507"/>
      <c r="P172" s="507"/>
      <c r="Q172" s="507"/>
      <c r="R172" s="507"/>
      <c r="S172" s="507"/>
      <c r="T172" s="507"/>
    </row>
    <row r="173" spans="9:20" x14ac:dyDescent="0.15">
      <c r="I173" s="507"/>
      <c r="J173" s="507"/>
      <c r="K173" s="507"/>
      <c r="L173" s="507"/>
      <c r="M173" s="507"/>
      <c r="N173" s="507"/>
      <c r="O173" s="507"/>
      <c r="P173" s="507"/>
      <c r="Q173" s="507"/>
      <c r="R173" s="507"/>
      <c r="S173" s="507"/>
      <c r="T173" s="507"/>
    </row>
    <row r="174" spans="9:20" x14ac:dyDescent="0.15">
      <c r="I174" s="507"/>
      <c r="J174" s="507"/>
      <c r="K174" s="507"/>
      <c r="L174" s="507"/>
      <c r="M174" s="507"/>
      <c r="N174" s="507"/>
      <c r="O174" s="507"/>
      <c r="P174" s="507"/>
      <c r="Q174" s="507"/>
      <c r="R174" s="507"/>
      <c r="S174" s="507"/>
      <c r="T174" s="507"/>
    </row>
    <row r="175" spans="9:20" x14ac:dyDescent="0.15">
      <c r="I175" s="507"/>
      <c r="J175" s="507"/>
      <c r="K175" s="507"/>
      <c r="L175" s="507"/>
      <c r="M175" s="507"/>
      <c r="N175" s="507"/>
      <c r="O175" s="507"/>
      <c r="P175" s="507"/>
      <c r="Q175" s="507"/>
      <c r="R175" s="507"/>
      <c r="S175" s="507"/>
      <c r="T175" s="507"/>
    </row>
    <row r="176" spans="9:20" x14ac:dyDescent="0.15">
      <c r="I176" s="507"/>
      <c r="J176" s="507"/>
      <c r="K176" s="507"/>
      <c r="L176" s="507"/>
      <c r="M176" s="507"/>
      <c r="N176" s="507"/>
      <c r="O176" s="507"/>
      <c r="P176" s="507"/>
      <c r="Q176" s="507"/>
      <c r="R176" s="507"/>
      <c r="S176" s="507"/>
      <c r="T176" s="507"/>
    </row>
    <row r="177" spans="9:20" x14ac:dyDescent="0.15">
      <c r="I177" s="507"/>
      <c r="J177" s="507"/>
      <c r="K177" s="507"/>
      <c r="L177" s="507"/>
      <c r="M177" s="507"/>
      <c r="N177" s="507"/>
      <c r="O177" s="507"/>
      <c r="P177" s="507"/>
      <c r="Q177" s="507"/>
      <c r="R177" s="507"/>
      <c r="S177" s="507"/>
      <c r="T177" s="507"/>
    </row>
    <row r="178" spans="9:20" x14ac:dyDescent="0.15">
      <c r="I178" s="507"/>
      <c r="J178" s="507"/>
      <c r="K178" s="507"/>
      <c r="L178" s="507"/>
      <c r="M178" s="507"/>
      <c r="N178" s="507"/>
      <c r="O178" s="507"/>
      <c r="P178" s="507"/>
      <c r="Q178" s="507"/>
      <c r="R178" s="507"/>
      <c r="S178" s="507"/>
      <c r="T178" s="507"/>
    </row>
    <row r="179" spans="9:20" x14ac:dyDescent="0.15">
      <c r="I179" s="507"/>
      <c r="J179" s="507"/>
      <c r="K179" s="507"/>
      <c r="L179" s="507"/>
      <c r="M179" s="507"/>
      <c r="N179" s="507"/>
      <c r="O179" s="507"/>
      <c r="P179" s="507"/>
      <c r="Q179" s="507"/>
      <c r="R179" s="507"/>
      <c r="S179" s="507"/>
      <c r="T179" s="507"/>
    </row>
    <row r="180" spans="9:20" x14ac:dyDescent="0.15">
      <c r="I180" s="507"/>
      <c r="J180" s="507"/>
      <c r="K180" s="507"/>
      <c r="L180" s="507"/>
      <c r="M180" s="507"/>
      <c r="N180" s="507"/>
      <c r="O180" s="507"/>
      <c r="P180" s="507"/>
      <c r="Q180" s="507"/>
      <c r="R180" s="507"/>
      <c r="S180" s="507"/>
      <c r="T180" s="507"/>
    </row>
    <row r="181" spans="9:20" x14ac:dyDescent="0.15">
      <c r="I181" s="507"/>
      <c r="J181" s="507"/>
      <c r="K181" s="507"/>
      <c r="L181" s="507"/>
      <c r="M181" s="507"/>
      <c r="N181" s="507"/>
      <c r="O181" s="507"/>
      <c r="P181" s="507"/>
      <c r="Q181" s="507"/>
      <c r="R181" s="507"/>
      <c r="S181" s="507"/>
      <c r="T181" s="507"/>
    </row>
    <row r="182" spans="9:20" x14ac:dyDescent="0.15">
      <c r="I182" s="507"/>
      <c r="J182" s="507"/>
      <c r="K182" s="507"/>
      <c r="L182" s="507"/>
      <c r="M182" s="507"/>
      <c r="N182" s="507"/>
      <c r="O182" s="507"/>
      <c r="P182" s="507"/>
      <c r="Q182" s="507"/>
      <c r="R182" s="507"/>
      <c r="S182" s="507"/>
      <c r="T182" s="507"/>
    </row>
    <row r="183" spans="9:20" x14ac:dyDescent="0.15">
      <c r="I183" s="507"/>
      <c r="J183" s="507"/>
      <c r="K183" s="507"/>
      <c r="L183" s="507"/>
      <c r="M183" s="507"/>
      <c r="N183" s="507"/>
      <c r="O183" s="507"/>
      <c r="P183" s="507"/>
      <c r="Q183" s="507"/>
      <c r="R183" s="507"/>
      <c r="S183" s="507"/>
      <c r="T183" s="507"/>
    </row>
    <row r="184" spans="9:20" x14ac:dyDescent="0.15">
      <c r="I184" s="507"/>
      <c r="J184" s="507"/>
      <c r="K184" s="507"/>
      <c r="L184" s="507"/>
      <c r="M184" s="507"/>
      <c r="N184" s="507"/>
      <c r="O184" s="507"/>
      <c r="P184" s="507"/>
      <c r="Q184" s="507"/>
      <c r="R184" s="507"/>
      <c r="S184" s="507"/>
      <c r="T184" s="507"/>
    </row>
    <row r="185" spans="9:20" x14ac:dyDescent="0.15">
      <c r="I185" s="507"/>
      <c r="J185" s="507"/>
      <c r="K185" s="507"/>
      <c r="L185" s="507"/>
      <c r="M185" s="507"/>
      <c r="N185" s="507"/>
      <c r="O185" s="507"/>
      <c r="P185" s="507"/>
      <c r="Q185" s="507"/>
      <c r="R185" s="507"/>
      <c r="S185" s="507"/>
      <c r="T185" s="507"/>
    </row>
    <row r="186" spans="9:20" x14ac:dyDescent="0.15">
      <c r="I186" s="507"/>
      <c r="J186" s="507"/>
      <c r="K186" s="507"/>
      <c r="L186" s="507"/>
      <c r="M186" s="507"/>
      <c r="N186" s="507"/>
      <c r="O186" s="507"/>
      <c r="P186" s="507"/>
      <c r="Q186" s="507"/>
      <c r="R186" s="507"/>
      <c r="S186" s="507"/>
      <c r="T186" s="507"/>
    </row>
    <row r="187" spans="9:20" x14ac:dyDescent="0.15">
      <c r="I187" s="507"/>
      <c r="J187" s="507"/>
      <c r="K187" s="507"/>
      <c r="L187" s="507"/>
      <c r="M187" s="507"/>
      <c r="N187" s="507"/>
      <c r="O187" s="507"/>
      <c r="P187" s="507"/>
      <c r="Q187" s="507"/>
      <c r="R187" s="507"/>
      <c r="S187" s="507"/>
      <c r="T187" s="507"/>
    </row>
    <row r="188" spans="9:20" x14ac:dyDescent="0.15">
      <c r="I188" s="507"/>
      <c r="J188" s="507"/>
      <c r="K188" s="507"/>
      <c r="L188" s="507"/>
      <c r="M188" s="507"/>
      <c r="N188" s="507"/>
      <c r="O188" s="507"/>
      <c r="P188" s="507"/>
      <c r="Q188" s="507"/>
      <c r="R188" s="507"/>
      <c r="S188" s="507"/>
      <c r="T188" s="507"/>
    </row>
    <row r="189" spans="9:20" x14ac:dyDescent="0.15">
      <c r="I189" s="507"/>
      <c r="J189" s="507"/>
      <c r="K189" s="507"/>
      <c r="L189" s="507"/>
      <c r="M189" s="507"/>
      <c r="N189" s="507"/>
      <c r="O189" s="507"/>
      <c r="P189" s="507"/>
      <c r="Q189" s="507"/>
      <c r="R189" s="507"/>
      <c r="S189" s="507"/>
      <c r="T189" s="507"/>
    </row>
    <row r="190" spans="9:20" x14ac:dyDescent="0.15">
      <c r="I190" s="507"/>
      <c r="J190" s="507"/>
      <c r="K190" s="507"/>
      <c r="L190" s="507"/>
      <c r="M190" s="507"/>
      <c r="N190" s="507"/>
      <c r="O190" s="507"/>
      <c r="P190" s="507"/>
      <c r="Q190" s="507"/>
      <c r="R190" s="507"/>
      <c r="S190" s="507"/>
      <c r="T190" s="507"/>
    </row>
    <row r="191" spans="9:20" x14ac:dyDescent="0.15">
      <c r="I191" s="507"/>
      <c r="J191" s="507"/>
      <c r="K191" s="507"/>
      <c r="L191" s="507"/>
      <c r="M191" s="507"/>
      <c r="N191" s="507"/>
      <c r="O191" s="507"/>
      <c r="P191" s="507"/>
      <c r="Q191" s="507"/>
      <c r="R191" s="507"/>
      <c r="S191" s="507"/>
      <c r="T191" s="507"/>
    </row>
    <row r="192" spans="9:20" x14ac:dyDescent="0.15">
      <c r="I192" s="507"/>
      <c r="J192" s="507"/>
      <c r="K192" s="507"/>
      <c r="L192" s="507"/>
      <c r="M192" s="507"/>
      <c r="N192" s="507"/>
      <c r="O192" s="507"/>
      <c r="P192" s="507"/>
      <c r="Q192" s="507"/>
      <c r="R192" s="507"/>
      <c r="S192" s="507"/>
      <c r="T192" s="507"/>
    </row>
    <row r="193" spans="9:20" x14ac:dyDescent="0.15">
      <c r="I193" s="507"/>
      <c r="J193" s="507"/>
      <c r="K193" s="507"/>
      <c r="L193" s="507"/>
      <c r="M193" s="507"/>
      <c r="N193" s="507"/>
      <c r="O193" s="507"/>
      <c r="P193" s="507"/>
      <c r="Q193" s="507"/>
      <c r="R193" s="507"/>
      <c r="S193" s="507"/>
      <c r="T193" s="507"/>
    </row>
    <row r="194" spans="9:20" x14ac:dyDescent="0.15">
      <c r="I194" s="507"/>
      <c r="J194" s="507"/>
      <c r="K194" s="507"/>
      <c r="L194" s="507"/>
      <c r="M194" s="507"/>
      <c r="N194" s="507"/>
      <c r="O194" s="507"/>
      <c r="P194" s="507"/>
      <c r="Q194" s="507"/>
      <c r="R194" s="507"/>
      <c r="S194" s="507"/>
      <c r="T194" s="507"/>
    </row>
    <row r="195" spans="9:20" x14ac:dyDescent="0.15">
      <c r="I195" s="507"/>
      <c r="J195" s="507"/>
      <c r="K195" s="507"/>
      <c r="L195" s="507"/>
      <c r="M195" s="507"/>
      <c r="N195" s="507"/>
      <c r="O195" s="507"/>
      <c r="P195" s="507"/>
      <c r="Q195" s="507"/>
      <c r="R195" s="507"/>
      <c r="S195" s="507"/>
      <c r="T195" s="507"/>
    </row>
    <row r="196" spans="9:20" x14ac:dyDescent="0.15">
      <c r="I196" s="507"/>
      <c r="J196" s="507"/>
      <c r="K196" s="507"/>
      <c r="L196" s="507"/>
      <c r="M196" s="507"/>
      <c r="N196" s="507"/>
      <c r="O196" s="507"/>
      <c r="P196" s="507"/>
      <c r="Q196" s="507"/>
      <c r="R196" s="507"/>
      <c r="S196" s="507"/>
      <c r="T196" s="507"/>
    </row>
    <row r="197" spans="9:20" x14ac:dyDescent="0.15">
      <c r="I197" s="507"/>
      <c r="J197" s="507"/>
      <c r="K197" s="507"/>
      <c r="L197" s="507"/>
      <c r="M197" s="507"/>
      <c r="N197" s="507"/>
      <c r="O197" s="507"/>
      <c r="P197" s="507"/>
      <c r="Q197" s="507"/>
      <c r="R197" s="507"/>
      <c r="S197" s="507"/>
      <c r="T197" s="507"/>
    </row>
    <row r="198" spans="9:20" x14ac:dyDescent="0.15">
      <c r="I198" s="507"/>
      <c r="J198" s="507"/>
      <c r="K198" s="507"/>
      <c r="L198" s="507"/>
      <c r="M198" s="507"/>
      <c r="N198" s="507"/>
      <c r="O198" s="507"/>
      <c r="P198" s="507"/>
      <c r="Q198" s="507"/>
      <c r="R198" s="507"/>
      <c r="S198" s="507"/>
      <c r="T198" s="507"/>
    </row>
    <row r="199" spans="9:20" x14ac:dyDescent="0.15">
      <c r="I199" s="507"/>
      <c r="J199" s="507"/>
      <c r="K199" s="507"/>
      <c r="L199" s="507"/>
      <c r="M199" s="507"/>
      <c r="N199" s="507"/>
      <c r="O199" s="507"/>
      <c r="P199" s="507"/>
      <c r="Q199" s="507"/>
      <c r="R199" s="507"/>
      <c r="S199" s="507"/>
      <c r="T199" s="507"/>
    </row>
    <row r="200" spans="9:20" x14ac:dyDescent="0.15">
      <c r="I200" s="507"/>
      <c r="J200" s="507"/>
      <c r="K200" s="507"/>
      <c r="L200" s="507"/>
      <c r="M200" s="507"/>
      <c r="N200" s="507"/>
      <c r="O200" s="507"/>
      <c r="P200" s="507"/>
      <c r="Q200" s="507"/>
      <c r="R200" s="507"/>
      <c r="S200" s="507"/>
      <c r="T200" s="507"/>
    </row>
    <row r="201" spans="9:20" x14ac:dyDescent="0.15">
      <c r="I201" s="507"/>
      <c r="J201" s="507"/>
      <c r="K201" s="507"/>
      <c r="L201" s="507"/>
      <c r="M201" s="507"/>
      <c r="N201" s="507"/>
      <c r="O201" s="507"/>
      <c r="P201" s="507"/>
      <c r="Q201" s="507"/>
      <c r="R201" s="507"/>
      <c r="S201" s="507"/>
      <c r="T201" s="507"/>
    </row>
    <row r="202" spans="9:20" x14ac:dyDescent="0.15">
      <c r="I202" s="507"/>
      <c r="J202" s="507"/>
      <c r="K202" s="507"/>
      <c r="L202" s="507"/>
      <c r="M202" s="507"/>
      <c r="N202" s="507"/>
      <c r="O202" s="507"/>
      <c r="P202" s="507"/>
      <c r="Q202" s="507"/>
      <c r="R202" s="507"/>
      <c r="S202" s="507"/>
      <c r="T202" s="507"/>
    </row>
    <row r="203" spans="9:20" x14ac:dyDescent="0.15">
      <c r="I203" s="507"/>
      <c r="J203" s="507"/>
      <c r="K203" s="507"/>
      <c r="L203" s="507"/>
      <c r="M203" s="507"/>
      <c r="N203" s="507"/>
      <c r="O203" s="507"/>
      <c r="P203" s="507"/>
      <c r="Q203" s="507"/>
      <c r="R203" s="507"/>
      <c r="S203" s="507"/>
      <c r="T203" s="507"/>
    </row>
    <row r="204" spans="9:20" x14ac:dyDescent="0.15">
      <c r="I204" s="507"/>
      <c r="J204" s="507"/>
      <c r="K204" s="507"/>
      <c r="L204" s="507"/>
      <c r="M204" s="507"/>
      <c r="N204" s="507"/>
      <c r="O204" s="507"/>
      <c r="P204" s="507"/>
      <c r="Q204" s="507"/>
      <c r="R204" s="507"/>
      <c r="S204" s="507"/>
      <c r="T204" s="507"/>
    </row>
    <row r="205" spans="9:20" x14ac:dyDescent="0.15">
      <c r="I205" s="507"/>
      <c r="J205" s="507"/>
      <c r="K205" s="507"/>
      <c r="L205" s="507"/>
      <c r="M205" s="507"/>
      <c r="N205" s="507"/>
      <c r="O205" s="507"/>
      <c r="P205" s="507"/>
      <c r="Q205" s="507"/>
      <c r="R205" s="507"/>
      <c r="S205" s="507"/>
      <c r="T205" s="507"/>
    </row>
    <row r="206" spans="9:20" x14ac:dyDescent="0.15">
      <c r="I206" s="507"/>
      <c r="J206" s="507"/>
      <c r="K206" s="507"/>
      <c r="L206" s="507"/>
      <c r="M206" s="507"/>
      <c r="N206" s="507"/>
      <c r="O206" s="507"/>
      <c r="P206" s="507"/>
      <c r="Q206" s="507"/>
      <c r="R206" s="507"/>
      <c r="S206" s="507"/>
      <c r="T206" s="507"/>
    </row>
    <row r="207" spans="9:20" x14ac:dyDescent="0.15">
      <c r="I207" s="507"/>
      <c r="J207" s="507"/>
      <c r="K207" s="507"/>
      <c r="L207" s="507"/>
      <c r="M207" s="507"/>
      <c r="N207" s="507"/>
      <c r="O207" s="507"/>
      <c r="P207" s="507"/>
      <c r="Q207" s="507"/>
      <c r="R207" s="507"/>
      <c r="S207" s="507"/>
      <c r="T207" s="507"/>
    </row>
    <row r="208" spans="9:20" x14ac:dyDescent="0.15">
      <c r="I208" s="507"/>
      <c r="J208" s="507"/>
      <c r="K208" s="507"/>
      <c r="L208" s="507"/>
      <c r="M208" s="507"/>
      <c r="N208" s="507"/>
      <c r="O208" s="507"/>
      <c r="P208" s="507"/>
      <c r="Q208" s="507"/>
      <c r="R208" s="507"/>
      <c r="S208" s="507"/>
      <c r="T208" s="507"/>
    </row>
    <row r="209" spans="9:20" x14ac:dyDescent="0.15">
      <c r="I209" s="507"/>
      <c r="J209" s="507"/>
      <c r="K209" s="507"/>
      <c r="L209" s="507"/>
      <c r="M209" s="507"/>
      <c r="N209" s="507"/>
      <c r="O209" s="507"/>
      <c r="P209" s="507"/>
      <c r="Q209" s="507"/>
      <c r="R209" s="507"/>
      <c r="S209" s="507"/>
      <c r="T209" s="507"/>
    </row>
    <row r="210" spans="9:20" x14ac:dyDescent="0.15">
      <c r="I210" s="507"/>
      <c r="J210" s="507"/>
      <c r="K210" s="507"/>
      <c r="L210" s="507"/>
      <c r="M210" s="507"/>
      <c r="N210" s="507"/>
      <c r="O210" s="507"/>
      <c r="P210" s="507"/>
      <c r="Q210" s="507"/>
      <c r="R210" s="507"/>
      <c r="S210" s="507"/>
      <c r="T210" s="507"/>
    </row>
    <row r="211" spans="9:20" x14ac:dyDescent="0.15">
      <c r="I211" s="507"/>
      <c r="J211" s="507"/>
      <c r="K211" s="507"/>
      <c r="L211" s="507"/>
      <c r="M211" s="507"/>
      <c r="N211" s="507"/>
      <c r="O211" s="507"/>
      <c r="P211" s="507"/>
      <c r="Q211" s="507"/>
      <c r="R211" s="507"/>
      <c r="S211" s="507"/>
      <c r="T211" s="507"/>
    </row>
    <row r="212" spans="9:20" x14ac:dyDescent="0.15">
      <c r="I212" s="507"/>
      <c r="J212" s="507"/>
      <c r="K212" s="507"/>
      <c r="L212" s="507"/>
      <c r="M212" s="507"/>
      <c r="N212" s="507"/>
      <c r="O212" s="507"/>
      <c r="P212" s="507"/>
      <c r="Q212" s="507"/>
      <c r="R212" s="507"/>
      <c r="S212" s="507"/>
      <c r="T212" s="507"/>
    </row>
    <row r="213" spans="9:20" x14ac:dyDescent="0.15">
      <c r="I213" s="507"/>
      <c r="J213" s="507"/>
      <c r="K213" s="507"/>
      <c r="L213" s="507"/>
      <c r="M213" s="507"/>
      <c r="N213" s="507"/>
      <c r="O213" s="507"/>
      <c r="P213" s="507"/>
      <c r="Q213" s="507"/>
      <c r="R213" s="507"/>
      <c r="S213" s="507"/>
      <c r="T213" s="507"/>
    </row>
    <row r="214" spans="9:20" x14ac:dyDescent="0.15">
      <c r="I214" s="507"/>
      <c r="J214" s="507"/>
      <c r="K214" s="507"/>
      <c r="L214" s="507"/>
      <c r="M214" s="507"/>
      <c r="N214" s="507"/>
      <c r="O214" s="507"/>
      <c r="P214" s="507"/>
      <c r="Q214" s="507"/>
      <c r="R214" s="507"/>
      <c r="S214" s="507"/>
      <c r="T214" s="507"/>
    </row>
    <row r="215" spans="9:20" x14ac:dyDescent="0.15">
      <c r="I215" s="507"/>
      <c r="J215" s="507"/>
      <c r="K215" s="507"/>
      <c r="L215" s="507"/>
      <c r="M215" s="507"/>
      <c r="N215" s="507"/>
      <c r="O215" s="507"/>
      <c r="P215" s="507"/>
      <c r="Q215" s="507"/>
      <c r="R215" s="507"/>
      <c r="S215" s="507"/>
      <c r="T215" s="507"/>
    </row>
    <row r="216" spans="9:20" x14ac:dyDescent="0.15">
      <c r="I216" s="507"/>
      <c r="J216" s="507"/>
      <c r="K216" s="507"/>
      <c r="L216" s="507"/>
      <c r="M216" s="507"/>
      <c r="N216" s="507"/>
      <c r="O216" s="507"/>
      <c r="P216" s="507"/>
      <c r="Q216" s="507"/>
      <c r="R216" s="507"/>
      <c r="S216" s="507"/>
      <c r="T216" s="507"/>
    </row>
    <row r="217" spans="9:20" x14ac:dyDescent="0.15">
      <c r="I217" s="507"/>
      <c r="J217" s="507"/>
      <c r="K217" s="507"/>
      <c r="L217" s="507"/>
      <c r="M217" s="507"/>
      <c r="N217" s="507"/>
      <c r="O217" s="507"/>
      <c r="P217" s="507"/>
      <c r="Q217" s="507"/>
      <c r="R217" s="507"/>
      <c r="S217" s="507"/>
      <c r="T217" s="507"/>
    </row>
    <row r="218" spans="9:20" x14ac:dyDescent="0.15">
      <c r="I218" s="507"/>
      <c r="J218" s="507"/>
      <c r="K218" s="507"/>
      <c r="L218" s="507"/>
      <c r="M218" s="507"/>
      <c r="N218" s="507"/>
      <c r="O218" s="507"/>
      <c r="P218" s="507"/>
      <c r="Q218" s="507"/>
      <c r="R218" s="507"/>
      <c r="S218" s="507"/>
      <c r="T218" s="507"/>
    </row>
    <row r="219" spans="9:20" x14ac:dyDescent="0.15">
      <c r="I219" s="507"/>
      <c r="J219" s="507"/>
      <c r="K219" s="507"/>
      <c r="L219" s="507"/>
      <c r="M219" s="507"/>
      <c r="N219" s="507"/>
      <c r="O219" s="507"/>
      <c r="P219" s="507"/>
      <c r="Q219" s="507"/>
      <c r="R219" s="507"/>
      <c r="S219" s="507"/>
      <c r="T219" s="507"/>
    </row>
    <row r="220" spans="9:20" x14ac:dyDescent="0.15">
      <c r="I220" s="507"/>
      <c r="J220" s="507"/>
      <c r="K220" s="507"/>
      <c r="L220" s="507"/>
      <c r="M220" s="507"/>
      <c r="N220" s="507"/>
      <c r="O220" s="507"/>
      <c r="P220" s="507"/>
      <c r="Q220" s="507"/>
      <c r="R220" s="507"/>
      <c r="S220" s="507"/>
      <c r="T220" s="507"/>
    </row>
    <row r="221" spans="9:20" x14ac:dyDescent="0.15">
      <c r="I221" s="507"/>
      <c r="J221" s="507"/>
      <c r="K221" s="507"/>
      <c r="L221" s="507"/>
      <c r="M221" s="507"/>
      <c r="N221" s="507"/>
      <c r="O221" s="507"/>
      <c r="P221" s="507"/>
      <c r="Q221" s="507"/>
      <c r="R221" s="507"/>
      <c r="S221" s="507"/>
      <c r="T221" s="507"/>
    </row>
    <row r="222" spans="9:20" x14ac:dyDescent="0.15">
      <c r="I222" s="507"/>
      <c r="J222" s="507"/>
      <c r="K222" s="507"/>
      <c r="L222" s="507"/>
      <c r="M222" s="507"/>
      <c r="N222" s="507"/>
      <c r="O222" s="507"/>
      <c r="P222" s="507"/>
      <c r="Q222" s="507"/>
      <c r="R222" s="507"/>
      <c r="S222" s="507"/>
      <c r="T222" s="507"/>
    </row>
    <row r="223" spans="9:20" x14ac:dyDescent="0.15">
      <c r="I223" s="507"/>
      <c r="J223" s="507"/>
      <c r="K223" s="507"/>
      <c r="L223" s="507"/>
      <c r="M223" s="507"/>
      <c r="N223" s="507"/>
      <c r="O223" s="507"/>
      <c r="P223" s="507"/>
      <c r="Q223" s="507"/>
      <c r="R223" s="507"/>
      <c r="S223" s="507"/>
      <c r="T223" s="507"/>
    </row>
    <row r="224" spans="9:20" x14ac:dyDescent="0.15">
      <c r="I224" s="507"/>
      <c r="J224" s="507"/>
      <c r="K224" s="507"/>
      <c r="L224" s="507"/>
      <c r="M224" s="507"/>
      <c r="N224" s="507"/>
      <c r="O224" s="507"/>
      <c r="P224" s="507"/>
      <c r="Q224" s="507"/>
      <c r="R224" s="507"/>
      <c r="S224" s="507"/>
      <c r="T224" s="507"/>
    </row>
    <row r="225" spans="9:20" x14ac:dyDescent="0.15">
      <c r="I225" s="507"/>
      <c r="J225" s="507"/>
      <c r="K225" s="507"/>
      <c r="L225" s="507"/>
      <c r="M225" s="507"/>
      <c r="N225" s="507"/>
      <c r="O225" s="507"/>
      <c r="P225" s="507"/>
      <c r="Q225" s="507"/>
      <c r="R225" s="507"/>
      <c r="S225" s="507"/>
      <c r="T225" s="507"/>
    </row>
    <row r="226" spans="9:20" x14ac:dyDescent="0.15">
      <c r="I226" s="507"/>
      <c r="J226" s="507"/>
      <c r="K226" s="507"/>
      <c r="L226" s="507"/>
      <c r="M226" s="507"/>
      <c r="N226" s="507"/>
      <c r="O226" s="507"/>
      <c r="P226" s="507"/>
      <c r="Q226" s="507"/>
      <c r="R226" s="507"/>
      <c r="S226" s="507"/>
      <c r="T226" s="507"/>
    </row>
    <row r="227" spans="9:20" x14ac:dyDescent="0.15">
      <c r="I227" s="507"/>
      <c r="J227" s="507"/>
      <c r="K227" s="507"/>
      <c r="L227" s="507"/>
      <c r="M227" s="507"/>
      <c r="N227" s="507"/>
      <c r="O227" s="507"/>
      <c r="P227" s="507"/>
      <c r="Q227" s="507"/>
      <c r="R227" s="507"/>
      <c r="S227" s="507"/>
      <c r="T227" s="507"/>
    </row>
    <row r="228" spans="9:20" x14ac:dyDescent="0.15">
      <c r="I228" s="507"/>
      <c r="J228" s="507"/>
      <c r="K228" s="507"/>
      <c r="L228" s="507"/>
      <c r="M228" s="507"/>
      <c r="N228" s="507"/>
      <c r="O228" s="507"/>
      <c r="P228" s="507"/>
      <c r="Q228" s="507"/>
      <c r="R228" s="507"/>
      <c r="S228" s="507"/>
      <c r="T228" s="507"/>
    </row>
    <row r="229" spans="9:20" x14ac:dyDescent="0.15">
      <c r="I229" s="507"/>
      <c r="J229" s="507"/>
      <c r="K229" s="507"/>
      <c r="L229" s="507"/>
      <c r="M229" s="507"/>
      <c r="N229" s="507"/>
      <c r="O229" s="507"/>
      <c r="P229" s="507"/>
      <c r="Q229" s="507"/>
      <c r="R229" s="507"/>
      <c r="S229" s="507"/>
      <c r="T229" s="507"/>
    </row>
    <row r="230" spans="9:20" x14ac:dyDescent="0.15">
      <c r="I230" s="507"/>
      <c r="J230" s="507"/>
      <c r="K230" s="507"/>
      <c r="L230" s="507"/>
      <c r="M230" s="507"/>
      <c r="N230" s="507"/>
      <c r="O230" s="507"/>
      <c r="P230" s="507"/>
      <c r="Q230" s="507"/>
      <c r="R230" s="507"/>
      <c r="S230" s="507"/>
      <c r="T230" s="507"/>
    </row>
    <row r="231" spans="9:20" x14ac:dyDescent="0.15">
      <c r="I231" s="507"/>
      <c r="J231" s="507"/>
      <c r="K231" s="507"/>
      <c r="L231" s="507"/>
      <c r="M231" s="507"/>
      <c r="N231" s="507"/>
      <c r="O231" s="507"/>
      <c r="P231" s="507"/>
      <c r="Q231" s="507"/>
      <c r="R231" s="507"/>
      <c r="S231" s="507"/>
      <c r="T231" s="507"/>
    </row>
    <row r="232" spans="9:20" x14ac:dyDescent="0.15">
      <c r="I232" s="507"/>
      <c r="J232" s="507"/>
      <c r="K232" s="507"/>
      <c r="L232" s="507"/>
      <c r="M232" s="507"/>
      <c r="N232" s="507"/>
      <c r="O232" s="507"/>
      <c r="P232" s="507"/>
      <c r="Q232" s="507"/>
      <c r="R232" s="507"/>
      <c r="S232" s="507"/>
      <c r="T232" s="507"/>
    </row>
    <row r="233" spans="9:20" x14ac:dyDescent="0.15">
      <c r="I233" s="507"/>
      <c r="J233" s="507"/>
      <c r="K233" s="507"/>
      <c r="L233" s="507"/>
      <c r="M233" s="507"/>
      <c r="N233" s="507"/>
      <c r="O233" s="507"/>
      <c r="P233" s="507"/>
      <c r="Q233" s="507"/>
      <c r="R233" s="507"/>
      <c r="S233" s="507"/>
      <c r="T233" s="507"/>
    </row>
    <row r="234" spans="9:20" x14ac:dyDescent="0.15">
      <c r="I234" s="507"/>
      <c r="J234" s="507"/>
      <c r="K234" s="507"/>
      <c r="L234" s="507"/>
      <c r="M234" s="507"/>
      <c r="N234" s="507"/>
      <c r="O234" s="507"/>
      <c r="P234" s="507"/>
      <c r="Q234" s="507"/>
      <c r="R234" s="507"/>
      <c r="S234" s="507"/>
      <c r="T234" s="507"/>
    </row>
    <row r="235" spans="9:20" x14ac:dyDescent="0.15">
      <c r="I235" s="507"/>
      <c r="J235" s="507"/>
      <c r="K235" s="507"/>
      <c r="L235" s="507"/>
      <c r="M235" s="507"/>
      <c r="N235" s="507"/>
      <c r="O235" s="507"/>
      <c r="P235" s="507"/>
      <c r="Q235" s="507"/>
      <c r="R235" s="507"/>
      <c r="S235" s="507"/>
      <c r="T235" s="507"/>
    </row>
    <row r="236" spans="9:20" x14ac:dyDescent="0.15">
      <c r="I236" s="507"/>
      <c r="J236" s="507"/>
      <c r="K236" s="507"/>
      <c r="L236" s="507"/>
      <c r="M236" s="507"/>
      <c r="N236" s="507"/>
      <c r="O236" s="507"/>
      <c r="P236" s="507"/>
      <c r="Q236" s="507"/>
      <c r="R236" s="507"/>
      <c r="S236" s="507"/>
      <c r="T236" s="507"/>
    </row>
    <row r="237" spans="9:20" x14ac:dyDescent="0.15">
      <c r="I237" s="507"/>
      <c r="J237" s="507"/>
      <c r="K237" s="507"/>
      <c r="L237" s="507"/>
      <c r="M237" s="507"/>
      <c r="N237" s="507"/>
      <c r="O237" s="507"/>
      <c r="P237" s="507"/>
      <c r="Q237" s="507"/>
      <c r="R237" s="507"/>
      <c r="S237" s="507"/>
      <c r="T237" s="507"/>
    </row>
    <row r="238" spans="9:20" x14ac:dyDescent="0.15">
      <c r="I238" s="507"/>
      <c r="J238" s="507"/>
      <c r="K238" s="507"/>
      <c r="L238" s="507"/>
      <c r="M238" s="507"/>
      <c r="N238" s="507"/>
      <c r="O238" s="507"/>
      <c r="P238" s="507"/>
      <c r="Q238" s="507"/>
      <c r="R238" s="507"/>
      <c r="S238" s="507"/>
      <c r="T238" s="507"/>
    </row>
    <row r="239" spans="9:20" x14ac:dyDescent="0.15">
      <c r="I239" s="507"/>
      <c r="J239" s="507"/>
      <c r="K239" s="507"/>
      <c r="L239" s="507"/>
      <c r="M239" s="507"/>
      <c r="N239" s="507"/>
      <c r="O239" s="507"/>
      <c r="P239" s="507"/>
      <c r="Q239" s="507"/>
      <c r="R239" s="507"/>
      <c r="S239" s="507"/>
      <c r="T239" s="507"/>
    </row>
    <row r="240" spans="9:20" x14ac:dyDescent="0.15">
      <c r="I240" s="507"/>
      <c r="J240" s="507"/>
      <c r="K240" s="507"/>
      <c r="L240" s="507"/>
      <c r="M240" s="507"/>
      <c r="N240" s="507"/>
      <c r="O240" s="507"/>
      <c r="P240" s="507"/>
      <c r="Q240" s="507"/>
      <c r="R240" s="507"/>
      <c r="S240" s="507"/>
      <c r="T240" s="507"/>
    </row>
    <row r="241" spans="9:20" x14ac:dyDescent="0.15">
      <c r="I241" s="507"/>
      <c r="J241" s="507"/>
      <c r="K241" s="507"/>
      <c r="L241" s="507"/>
      <c r="M241" s="507"/>
      <c r="N241" s="507"/>
      <c r="O241" s="507"/>
      <c r="P241" s="507"/>
      <c r="Q241" s="507"/>
      <c r="R241" s="507"/>
      <c r="S241" s="507"/>
      <c r="T241" s="507"/>
    </row>
    <row r="242" spans="9:20" x14ac:dyDescent="0.15">
      <c r="I242" s="507"/>
      <c r="J242" s="507"/>
      <c r="K242" s="507"/>
      <c r="L242" s="507"/>
      <c r="M242" s="507"/>
      <c r="N242" s="507"/>
      <c r="O242" s="507"/>
      <c r="P242" s="507"/>
      <c r="Q242" s="507"/>
      <c r="R242" s="507"/>
      <c r="S242" s="507"/>
      <c r="T242" s="507"/>
    </row>
    <row r="243" spans="9:20" x14ac:dyDescent="0.15">
      <c r="I243" s="507"/>
      <c r="J243" s="507"/>
      <c r="K243" s="507"/>
      <c r="L243" s="507"/>
      <c r="M243" s="507"/>
      <c r="N243" s="507"/>
      <c r="O243" s="507"/>
      <c r="P243" s="507"/>
      <c r="Q243" s="507"/>
      <c r="R243" s="507"/>
      <c r="S243" s="507"/>
      <c r="T243" s="507"/>
    </row>
    <row r="244" spans="9:20" x14ac:dyDescent="0.15">
      <c r="I244" s="507"/>
      <c r="J244" s="507"/>
      <c r="K244" s="507"/>
      <c r="L244" s="507"/>
      <c r="M244" s="507"/>
      <c r="N244" s="507"/>
      <c r="O244" s="507"/>
      <c r="P244" s="507"/>
      <c r="Q244" s="507"/>
      <c r="R244" s="507"/>
      <c r="S244" s="507"/>
      <c r="T244" s="507"/>
    </row>
    <row r="245" spans="9:20" x14ac:dyDescent="0.15">
      <c r="I245" s="507"/>
      <c r="J245" s="507"/>
      <c r="K245" s="507"/>
      <c r="L245" s="507"/>
      <c r="M245" s="507"/>
      <c r="N245" s="507"/>
      <c r="O245" s="507"/>
      <c r="P245" s="507"/>
      <c r="Q245" s="507"/>
      <c r="R245" s="507"/>
      <c r="S245" s="507"/>
      <c r="T245" s="507"/>
    </row>
    <row r="246" spans="9:20" x14ac:dyDescent="0.15">
      <c r="I246" s="507"/>
      <c r="J246" s="507"/>
      <c r="K246" s="507"/>
      <c r="L246" s="507"/>
      <c r="M246" s="507"/>
      <c r="N246" s="507"/>
      <c r="O246" s="507"/>
      <c r="P246" s="507"/>
      <c r="Q246" s="507"/>
      <c r="R246" s="507"/>
      <c r="S246" s="507"/>
      <c r="T246" s="507"/>
    </row>
    <row r="247" spans="9:20" x14ac:dyDescent="0.15">
      <c r="I247" s="507"/>
      <c r="J247" s="507"/>
      <c r="K247" s="507"/>
      <c r="L247" s="507"/>
      <c r="M247" s="507"/>
      <c r="N247" s="507"/>
      <c r="O247" s="507"/>
      <c r="P247" s="507"/>
      <c r="Q247" s="507"/>
      <c r="R247" s="507"/>
      <c r="S247" s="507"/>
      <c r="T247" s="507"/>
    </row>
    <row r="248" spans="9:20" x14ac:dyDescent="0.15">
      <c r="I248" s="507"/>
      <c r="J248" s="507"/>
      <c r="K248" s="507"/>
      <c r="L248" s="507"/>
      <c r="M248" s="507"/>
      <c r="N248" s="507"/>
      <c r="O248" s="507"/>
      <c r="P248" s="507"/>
      <c r="Q248" s="507"/>
      <c r="R248" s="507"/>
      <c r="S248" s="507"/>
      <c r="T248" s="507"/>
    </row>
    <row r="249" spans="9:20" x14ac:dyDescent="0.15">
      <c r="I249" s="507"/>
      <c r="J249" s="507"/>
      <c r="K249" s="507"/>
      <c r="L249" s="507"/>
      <c r="M249" s="507"/>
      <c r="N249" s="507"/>
      <c r="O249" s="507"/>
      <c r="P249" s="507"/>
      <c r="Q249" s="507"/>
      <c r="R249" s="507"/>
      <c r="S249" s="507"/>
      <c r="T249" s="507"/>
    </row>
    <row r="250" spans="9:20" x14ac:dyDescent="0.15">
      <c r="I250" s="507"/>
      <c r="J250" s="507"/>
      <c r="K250" s="507"/>
      <c r="L250" s="507"/>
      <c r="M250" s="507"/>
      <c r="N250" s="507"/>
      <c r="O250" s="507"/>
      <c r="P250" s="507"/>
      <c r="Q250" s="507"/>
      <c r="R250" s="507"/>
      <c r="S250" s="507"/>
      <c r="T250" s="507"/>
    </row>
    <row r="251" spans="9:20" x14ac:dyDescent="0.15">
      <c r="I251" s="507"/>
      <c r="J251" s="507"/>
      <c r="K251" s="507"/>
      <c r="L251" s="507"/>
      <c r="M251" s="507"/>
      <c r="N251" s="507"/>
      <c r="O251" s="507"/>
      <c r="P251" s="507"/>
      <c r="Q251" s="507"/>
      <c r="R251" s="507"/>
      <c r="S251" s="507"/>
      <c r="T251" s="507"/>
    </row>
    <row r="252" spans="9:20" x14ac:dyDescent="0.15">
      <c r="I252" s="507"/>
      <c r="J252" s="507"/>
      <c r="K252" s="507"/>
      <c r="L252" s="507"/>
      <c r="M252" s="507"/>
      <c r="N252" s="507"/>
      <c r="O252" s="507"/>
      <c r="P252" s="507"/>
      <c r="Q252" s="507"/>
      <c r="R252" s="507"/>
      <c r="S252" s="507"/>
      <c r="T252" s="507"/>
    </row>
    <row r="253" spans="9:20" x14ac:dyDescent="0.15">
      <c r="I253" s="507"/>
      <c r="J253" s="507"/>
      <c r="K253" s="507"/>
      <c r="L253" s="507"/>
      <c r="M253" s="507"/>
      <c r="N253" s="507"/>
      <c r="O253" s="507"/>
      <c r="P253" s="507"/>
      <c r="Q253" s="507"/>
      <c r="R253" s="507"/>
      <c r="S253" s="507"/>
      <c r="T253" s="507"/>
    </row>
    <row r="254" spans="9:20" x14ac:dyDescent="0.15">
      <c r="I254" s="507"/>
      <c r="J254" s="507"/>
      <c r="K254" s="507"/>
      <c r="L254" s="507"/>
      <c r="M254" s="507"/>
      <c r="N254" s="507"/>
      <c r="O254" s="507"/>
      <c r="P254" s="507"/>
      <c r="Q254" s="507"/>
      <c r="R254" s="507"/>
      <c r="S254" s="507"/>
      <c r="T254" s="507"/>
    </row>
    <row r="255" spans="9:20" x14ac:dyDescent="0.15">
      <c r="I255" s="507"/>
      <c r="J255" s="507"/>
      <c r="K255" s="507"/>
      <c r="L255" s="507"/>
      <c r="M255" s="507"/>
      <c r="N255" s="507"/>
      <c r="O255" s="507"/>
      <c r="P255" s="507"/>
      <c r="Q255" s="507"/>
      <c r="R255" s="507"/>
      <c r="S255" s="507"/>
      <c r="T255" s="507"/>
    </row>
    <row r="256" spans="9:20" x14ac:dyDescent="0.15">
      <c r="I256" s="507"/>
      <c r="J256" s="507"/>
      <c r="K256" s="507"/>
      <c r="L256" s="507"/>
      <c r="M256" s="507"/>
      <c r="N256" s="507"/>
      <c r="O256" s="507"/>
      <c r="P256" s="507"/>
      <c r="Q256" s="507"/>
      <c r="R256" s="507"/>
      <c r="S256" s="507"/>
      <c r="T256" s="507"/>
    </row>
    <row r="257" spans="9:20" x14ac:dyDescent="0.15">
      <c r="I257" s="507"/>
      <c r="J257" s="507"/>
      <c r="K257" s="507"/>
      <c r="L257" s="507"/>
      <c r="M257" s="507"/>
      <c r="N257" s="507"/>
      <c r="O257" s="507"/>
      <c r="P257" s="507"/>
      <c r="Q257" s="507"/>
      <c r="R257" s="507"/>
      <c r="S257" s="507"/>
      <c r="T257" s="507"/>
    </row>
    <row r="258" spans="9:20" x14ac:dyDescent="0.15">
      <c r="I258" s="507"/>
      <c r="J258" s="507"/>
      <c r="K258" s="507"/>
      <c r="L258" s="507"/>
      <c r="M258" s="507"/>
      <c r="N258" s="507"/>
      <c r="O258" s="507"/>
      <c r="P258" s="507"/>
      <c r="Q258" s="507"/>
      <c r="R258" s="507"/>
      <c r="S258" s="507"/>
      <c r="T258" s="507"/>
    </row>
    <row r="259" spans="9:20" x14ac:dyDescent="0.15">
      <c r="I259" s="507"/>
      <c r="J259" s="507"/>
      <c r="K259" s="507"/>
      <c r="L259" s="507"/>
      <c r="M259" s="507"/>
      <c r="N259" s="507"/>
      <c r="O259" s="507"/>
      <c r="P259" s="507"/>
      <c r="Q259" s="507"/>
      <c r="R259" s="507"/>
      <c r="S259" s="507"/>
      <c r="T259" s="507"/>
    </row>
    <row r="260" spans="9:20" x14ac:dyDescent="0.15">
      <c r="I260" s="507"/>
      <c r="J260" s="507"/>
      <c r="K260" s="507"/>
      <c r="L260" s="507"/>
      <c r="M260" s="507"/>
      <c r="N260" s="507"/>
      <c r="O260" s="507"/>
      <c r="P260" s="507"/>
      <c r="Q260" s="507"/>
      <c r="R260" s="507"/>
      <c r="S260" s="507"/>
      <c r="T260" s="507"/>
    </row>
    <row r="261" spans="9:20" x14ac:dyDescent="0.15">
      <c r="I261" s="507"/>
      <c r="J261" s="507"/>
      <c r="K261" s="507"/>
      <c r="L261" s="507"/>
      <c r="M261" s="507"/>
      <c r="N261" s="507"/>
      <c r="O261" s="507"/>
      <c r="P261" s="507"/>
      <c r="Q261" s="507"/>
      <c r="R261" s="507"/>
      <c r="S261" s="507"/>
      <c r="T261" s="507"/>
    </row>
    <row r="262" spans="9:20" x14ac:dyDescent="0.15">
      <c r="I262" s="507"/>
      <c r="J262" s="507"/>
      <c r="K262" s="507"/>
      <c r="L262" s="507"/>
      <c r="M262" s="507"/>
      <c r="N262" s="507"/>
      <c r="O262" s="507"/>
      <c r="P262" s="507"/>
      <c r="Q262" s="507"/>
      <c r="R262" s="507"/>
      <c r="S262" s="507"/>
      <c r="T262" s="507"/>
    </row>
    <row r="263" spans="9:20" x14ac:dyDescent="0.15">
      <c r="I263" s="507"/>
      <c r="J263" s="507"/>
      <c r="K263" s="507"/>
      <c r="L263" s="507"/>
      <c r="M263" s="507"/>
      <c r="N263" s="507"/>
      <c r="O263" s="507"/>
      <c r="P263" s="507"/>
      <c r="Q263" s="507"/>
      <c r="R263" s="507"/>
      <c r="S263" s="507"/>
      <c r="T263" s="507"/>
    </row>
    <row r="264" spans="9:20" x14ac:dyDescent="0.15">
      <c r="I264" s="507"/>
      <c r="J264" s="507"/>
      <c r="K264" s="507"/>
      <c r="L264" s="507"/>
      <c r="M264" s="507"/>
      <c r="N264" s="507"/>
      <c r="O264" s="507"/>
      <c r="P264" s="507"/>
      <c r="Q264" s="507"/>
      <c r="R264" s="507"/>
      <c r="S264" s="507"/>
      <c r="T264" s="507"/>
    </row>
    <row r="265" spans="9:20" x14ac:dyDescent="0.15">
      <c r="I265" s="507"/>
      <c r="J265" s="507"/>
      <c r="K265" s="507"/>
      <c r="L265" s="507"/>
      <c r="M265" s="507"/>
      <c r="N265" s="507"/>
      <c r="O265" s="507"/>
      <c r="P265" s="507"/>
      <c r="Q265" s="507"/>
      <c r="R265" s="507"/>
      <c r="S265" s="507"/>
      <c r="T265" s="507"/>
    </row>
    <row r="266" spans="9:20" x14ac:dyDescent="0.15">
      <c r="I266" s="507"/>
      <c r="J266" s="507"/>
      <c r="K266" s="507"/>
      <c r="L266" s="507"/>
      <c r="M266" s="507"/>
      <c r="N266" s="507"/>
      <c r="O266" s="507"/>
      <c r="P266" s="507"/>
      <c r="Q266" s="507"/>
      <c r="R266" s="507"/>
      <c r="S266" s="507"/>
      <c r="T266" s="507"/>
    </row>
    <row r="267" spans="9:20" x14ac:dyDescent="0.15">
      <c r="I267" s="507"/>
      <c r="J267" s="507"/>
      <c r="K267" s="507"/>
      <c r="L267" s="507"/>
      <c r="M267" s="507"/>
      <c r="N267" s="507"/>
      <c r="O267" s="507"/>
      <c r="P267" s="507"/>
      <c r="Q267" s="507"/>
      <c r="R267" s="507"/>
      <c r="S267" s="507"/>
      <c r="T267" s="507"/>
    </row>
    <row r="268" spans="9:20" x14ac:dyDescent="0.15">
      <c r="I268" s="507"/>
      <c r="J268" s="507"/>
      <c r="K268" s="507"/>
      <c r="L268" s="507"/>
      <c r="M268" s="507"/>
      <c r="N268" s="507"/>
      <c r="O268" s="507"/>
      <c r="P268" s="507"/>
      <c r="Q268" s="507"/>
      <c r="R268" s="507"/>
      <c r="S268" s="507"/>
      <c r="T268" s="507"/>
    </row>
    <row r="269" spans="9:20" x14ac:dyDescent="0.15">
      <c r="I269" s="507"/>
      <c r="J269" s="507"/>
      <c r="K269" s="507"/>
      <c r="L269" s="507"/>
      <c r="M269" s="507"/>
      <c r="N269" s="507"/>
      <c r="O269" s="507"/>
      <c r="P269" s="507"/>
      <c r="Q269" s="507"/>
      <c r="R269" s="507"/>
      <c r="S269" s="507"/>
      <c r="T269" s="507"/>
    </row>
  </sheetData>
  <mergeCells count="25">
    <mergeCell ref="G10:H10"/>
    <mergeCell ref="G11:H11"/>
    <mergeCell ref="I11:N11"/>
    <mergeCell ref="I13:N13"/>
    <mergeCell ref="I15:J15"/>
    <mergeCell ref="P5:T5"/>
    <mergeCell ref="P30:Q30"/>
    <mergeCell ref="S30:T30"/>
    <mergeCell ref="P31:Q31"/>
    <mergeCell ref="S31:T31"/>
    <mergeCell ref="I14:N14"/>
    <mergeCell ref="P6:Q6"/>
    <mergeCell ref="S6:T6"/>
    <mergeCell ref="I7:N7"/>
    <mergeCell ref="P7:Q7"/>
    <mergeCell ref="S7:T7"/>
    <mergeCell ref="I8:N8"/>
    <mergeCell ref="P8:Q8"/>
    <mergeCell ref="S8:T8"/>
    <mergeCell ref="I9:N9"/>
    <mergeCell ref="A1:D1"/>
    <mergeCell ref="B4:D4"/>
    <mergeCell ref="F4:O4"/>
    <mergeCell ref="P4:T4"/>
    <mergeCell ref="U4:W4"/>
  </mergeCells>
  <phoneticPr fontId="2"/>
  <pageMargins left="0.43307086614173229" right="0.59055118110236227" top="0.39370078740157483" bottom="0.19685039370078741" header="0.51181102362204722" footer="0.19685039370078741"/>
  <pageSetup paperSize="9" orientation="landscape" r:id="rId1"/>
  <headerFooter alignWithMargins="0">
    <oddFooter>&amp;C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64"/>
  <sheetViews>
    <sheetView topLeftCell="A16" zoomScaleNormal="100" workbookViewId="0">
      <selection activeCell="CB37" sqref="CB37:CJ38"/>
    </sheetView>
  </sheetViews>
  <sheetFormatPr defaultColWidth="7" defaultRowHeight="13.5" x14ac:dyDescent="0.15"/>
  <cols>
    <col min="1" max="1" width="4.375" style="324" customWidth="1"/>
    <col min="2" max="2" width="1.5" style="324" customWidth="1"/>
    <col min="3" max="3" width="2.375" style="324" customWidth="1"/>
    <col min="4" max="4" width="9.25" style="324" customWidth="1"/>
    <col min="5" max="5" width="6" style="324" customWidth="1"/>
    <col min="6" max="6" width="0.875" style="324" customWidth="1"/>
    <col min="7" max="7" width="1.625" style="324" customWidth="1"/>
    <col min="8" max="17" width="3.125" style="324" customWidth="1"/>
    <col min="18" max="18" width="2.5" style="324" customWidth="1"/>
    <col min="19" max="19" width="3.125" style="324" customWidth="1"/>
    <col min="20" max="54" width="1.625" style="324" customWidth="1"/>
    <col min="55" max="55" width="1.75" style="324" customWidth="1"/>
    <col min="56" max="64" width="1.625" style="324" customWidth="1"/>
    <col min="65" max="65" width="1.375" style="324" customWidth="1"/>
    <col min="66" max="66" width="1.625" style="324" customWidth="1"/>
    <col min="67" max="67" width="1.375" style="324" customWidth="1"/>
    <col min="68" max="71" width="1.625" style="324" customWidth="1"/>
    <col min="72" max="72" width="1.75" style="324" customWidth="1"/>
    <col min="73" max="166" width="1.625" style="324" customWidth="1"/>
    <col min="167" max="16384" width="7" style="324"/>
  </cols>
  <sheetData>
    <row r="1" spans="1:166" ht="18.75" customHeight="1" x14ac:dyDescent="0.15">
      <c r="AH1" s="325"/>
      <c r="AI1" s="325"/>
      <c r="AJ1" s="325"/>
      <c r="AK1" s="325"/>
      <c r="AY1" s="325"/>
      <c r="AZ1" s="325"/>
      <c r="BA1" s="325"/>
      <c r="BB1" s="325"/>
      <c r="BP1" s="325"/>
      <c r="BQ1" s="325"/>
      <c r="BR1" s="325"/>
      <c r="BS1" s="325"/>
      <c r="CE1" s="1487" t="s">
        <v>178</v>
      </c>
      <c r="CF1" s="1488"/>
      <c r="CG1" s="1488"/>
      <c r="CH1" s="1488"/>
      <c r="CI1" s="1489"/>
      <c r="CJ1" s="325"/>
      <c r="CM1" s="325"/>
      <c r="CN1" s="325"/>
      <c r="CO1" s="325"/>
      <c r="CP1" s="325"/>
      <c r="DE1" s="325"/>
      <c r="DF1" s="325"/>
      <c r="DG1" s="325"/>
      <c r="DH1" s="325"/>
      <c r="DW1" s="325"/>
      <c r="DX1" s="325"/>
      <c r="DY1" s="325"/>
      <c r="DZ1" s="325"/>
      <c r="EO1" s="325"/>
      <c r="EP1" s="325"/>
      <c r="EQ1" s="325"/>
      <c r="ER1" s="325"/>
      <c r="FG1" s="325"/>
      <c r="FH1" s="325"/>
      <c r="FI1" s="325"/>
      <c r="FJ1" s="325"/>
    </row>
    <row r="2" spans="1:166" s="327" customFormat="1" ht="20.25" customHeight="1" x14ac:dyDescent="0.15">
      <c r="A2" s="1490" t="s">
        <v>1034</v>
      </c>
      <c r="B2" s="1490"/>
      <c r="C2" s="1490"/>
      <c r="D2" s="1490"/>
      <c r="E2" s="1490"/>
      <c r="F2" s="1490"/>
      <c r="G2" s="1490"/>
      <c r="H2" s="1490"/>
      <c r="I2" s="1490"/>
      <c r="J2" s="1490"/>
      <c r="K2" s="1490"/>
      <c r="L2" s="1490"/>
      <c r="M2" s="1490"/>
      <c r="N2" s="1490"/>
      <c r="O2" s="1490"/>
      <c r="P2" s="1490"/>
      <c r="Q2" s="1490"/>
      <c r="R2" s="1490"/>
      <c r="S2" s="1490"/>
      <c r="T2" s="1490"/>
      <c r="U2" s="1490"/>
      <c r="V2" s="1490"/>
      <c r="W2" s="1490"/>
      <c r="X2" s="1490"/>
      <c r="Y2" s="1490"/>
      <c r="Z2" s="1490"/>
      <c r="AA2" s="1490"/>
      <c r="AB2" s="1490"/>
      <c r="AC2" s="1490"/>
      <c r="AD2" s="1490"/>
      <c r="AE2" s="1490"/>
      <c r="AF2" s="1490"/>
      <c r="AG2" s="1490"/>
      <c r="AH2" s="1490"/>
      <c r="AI2" s="1490"/>
      <c r="AJ2" s="1490"/>
      <c r="AK2" s="1490"/>
      <c r="AL2" s="1490"/>
      <c r="AM2" s="1490"/>
      <c r="AN2" s="1490"/>
      <c r="AO2" s="1490"/>
      <c r="AP2" s="1490"/>
      <c r="AQ2" s="1490"/>
      <c r="AR2" s="1490"/>
      <c r="AS2" s="1490"/>
      <c r="AT2" s="1490"/>
      <c r="AU2" s="1490"/>
      <c r="AV2" s="1490"/>
      <c r="AW2" s="1490"/>
      <c r="AX2" s="1490"/>
      <c r="AY2" s="1490"/>
      <c r="AZ2" s="1490"/>
      <c r="BA2" s="1490"/>
      <c r="BB2" s="1490"/>
      <c r="BC2" s="1490"/>
      <c r="BD2" s="1490"/>
      <c r="BE2" s="1490"/>
      <c r="BF2" s="1490"/>
      <c r="BG2" s="1490"/>
      <c r="BH2" s="1490"/>
      <c r="BI2" s="1490"/>
      <c r="BJ2" s="1490"/>
      <c r="BK2" s="1490"/>
      <c r="BL2" s="1490"/>
      <c r="BM2" s="1490"/>
      <c r="BN2" s="1490"/>
      <c r="BO2" s="1490"/>
      <c r="BP2" s="1490"/>
      <c r="BQ2" s="1490"/>
      <c r="BR2" s="1490"/>
      <c r="BS2" s="1490"/>
      <c r="BT2" s="1490"/>
      <c r="BU2" s="1490"/>
      <c r="BV2" s="1490"/>
      <c r="BW2" s="1490"/>
      <c r="BX2" s="1490"/>
      <c r="BY2" s="1490"/>
      <c r="BZ2" s="1490"/>
      <c r="CA2" s="1490"/>
      <c r="CB2" s="1490"/>
      <c r="CC2" s="1490"/>
      <c r="CD2" s="1490"/>
      <c r="CE2" s="1490"/>
      <c r="CF2" s="1490"/>
      <c r="CG2" s="1490"/>
      <c r="CH2" s="1490"/>
      <c r="CI2" s="1490"/>
      <c r="CJ2" s="1490"/>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c r="EW2" s="326"/>
      <c r="EX2" s="326"/>
      <c r="EY2" s="326"/>
      <c r="EZ2" s="326"/>
      <c r="FA2" s="326"/>
      <c r="FB2" s="326"/>
      <c r="FC2" s="326"/>
      <c r="FD2" s="326"/>
      <c r="FE2" s="326"/>
      <c r="FF2" s="326"/>
      <c r="FG2" s="326"/>
      <c r="FH2" s="326"/>
      <c r="FI2" s="326"/>
      <c r="FJ2" s="326"/>
    </row>
    <row r="3" spans="1:166" s="326" customFormat="1" ht="23.25" customHeight="1" x14ac:dyDescent="0.15">
      <c r="E3" s="328"/>
      <c r="I3" s="1491"/>
      <c r="J3" s="1491"/>
      <c r="K3" s="1491"/>
      <c r="L3" s="1491"/>
      <c r="M3" s="1491"/>
      <c r="N3" s="1491"/>
      <c r="O3" s="1491"/>
      <c r="BU3" s="329"/>
    </row>
    <row r="4" spans="1:166" s="327" customFormat="1" ht="13.5" customHeight="1" x14ac:dyDescent="0.15">
      <c r="A4" s="330" t="s">
        <v>84</v>
      </c>
      <c r="B4" s="331"/>
      <c r="C4" s="332"/>
      <c r="D4" s="448" t="s">
        <v>448</v>
      </c>
      <c r="E4" s="448"/>
      <c r="F4" s="448"/>
      <c r="G4" s="448"/>
      <c r="H4" s="448"/>
      <c r="I4" s="449"/>
      <c r="J4" s="449"/>
      <c r="K4" s="333"/>
      <c r="L4" s="888"/>
      <c r="M4" s="888"/>
      <c r="N4" s="888"/>
      <c r="O4" s="888"/>
      <c r="P4" s="888"/>
      <c r="Q4" s="888"/>
      <c r="R4" s="888"/>
      <c r="S4" s="888"/>
      <c r="T4" s="888"/>
      <c r="U4" s="888"/>
      <c r="V4" s="334"/>
      <c r="Y4" s="888"/>
      <c r="Z4" s="888"/>
      <c r="AA4" s="888"/>
      <c r="AB4" s="335"/>
      <c r="AC4" s="888"/>
      <c r="AD4" s="334"/>
      <c r="AF4" s="888"/>
      <c r="AG4" s="888"/>
      <c r="AH4" s="888"/>
      <c r="AI4" s="888"/>
      <c r="AJ4" s="336"/>
      <c r="AK4" s="888"/>
      <c r="AL4" s="888"/>
      <c r="AM4" s="334"/>
      <c r="AN4" s="888"/>
      <c r="AO4" s="888"/>
      <c r="AP4" s="888"/>
      <c r="AQ4" s="888"/>
      <c r="AR4" s="888"/>
      <c r="AS4" s="888"/>
      <c r="AT4" s="335"/>
      <c r="AU4" s="337"/>
      <c r="AV4" s="338"/>
      <c r="AW4" s="337"/>
      <c r="AX4" s="337"/>
      <c r="AY4" s="888"/>
      <c r="AZ4" s="888"/>
      <c r="BA4" s="888"/>
      <c r="BB4" s="888"/>
      <c r="BC4" s="888"/>
      <c r="BD4" s="334"/>
      <c r="BE4" s="888"/>
      <c r="BF4" s="888"/>
      <c r="BG4" s="888"/>
      <c r="BH4" s="888"/>
      <c r="BI4" s="888"/>
      <c r="BJ4" s="888"/>
      <c r="BK4" s="335"/>
      <c r="BL4" s="337"/>
      <c r="BM4" s="338"/>
      <c r="BN4" s="337"/>
      <c r="BO4" s="337"/>
      <c r="BP4" s="888"/>
      <c r="BQ4" s="888"/>
      <c r="BR4" s="888"/>
      <c r="BS4" s="888"/>
      <c r="BT4" s="888"/>
      <c r="BU4" s="334"/>
      <c r="BV4" s="888"/>
      <c r="BW4" s="888"/>
      <c r="BY4" s="335"/>
      <c r="BZ4" s="339"/>
      <c r="CA4" s="338"/>
      <c r="CB4" s="339"/>
      <c r="CD4" s="888"/>
      <c r="CE4" s="1492" t="s">
        <v>367</v>
      </c>
      <c r="CF4" s="1492"/>
      <c r="CG4" s="1492"/>
      <c r="CH4" s="1492"/>
      <c r="CI4" s="1492"/>
      <c r="CJ4" s="340"/>
      <c r="CK4" s="888"/>
      <c r="CL4" s="888"/>
      <c r="CM4" s="888"/>
      <c r="CN4" s="888"/>
      <c r="CO4" s="888"/>
      <c r="CP4" s="888"/>
      <c r="CQ4" s="888"/>
      <c r="CR4" s="888"/>
      <c r="CS4" s="888"/>
      <c r="CT4" s="888"/>
      <c r="CU4" s="888"/>
      <c r="CV4" s="888"/>
      <c r="CW4" s="888"/>
      <c r="CX4" s="888"/>
      <c r="CY4" s="888"/>
      <c r="CZ4" s="888"/>
      <c r="DA4" s="888"/>
      <c r="DB4" s="888"/>
      <c r="DC4" s="888"/>
      <c r="DD4" s="888"/>
      <c r="DE4" s="888"/>
      <c r="DF4" s="888"/>
      <c r="DG4" s="888"/>
      <c r="DH4" s="888"/>
      <c r="DI4" s="888"/>
      <c r="DJ4" s="888"/>
      <c r="DK4" s="888"/>
      <c r="DL4" s="888"/>
      <c r="DM4" s="888"/>
      <c r="DN4" s="888"/>
      <c r="DO4" s="888"/>
      <c r="DP4" s="888"/>
      <c r="DQ4" s="888"/>
      <c r="DR4" s="888"/>
      <c r="DS4" s="888"/>
      <c r="DT4" s="888"/>
      <c r="DU4" s="888"/>
      <c r="DV4" s="888"/>
      <c r="DW4" s="888"/>
      <c r="DX4" s="888"/>
      <c r="DY4" s="888"/>
      <c r="DZ4" s="888"/>
      <c r="EA4" s="888"/>
      <c r="EB4" s="888"/>
      <c r="EC4" s="888"/>
      <c r="ED4" s="888"/>
      <c r="EE4" s="888"/>
      <c r="EF4" s="888"/>
      <c r="EG4" s="888"/>
      <c r="EH4" s="888"/>
      <c r="EI4" s="888"/>
      <c r="EJ4" s="888"/>
      <c r="EK4" s="888"/>
      <c r="EL4" s="888"/>
      <c r="EM4" s="888"/>
      <c r="EN4" s="888"/>
      <c r="EO4" s="888"/>
      <c r="EP4" s="888"/>
      <c r="EQ4" s="888"/>
      <c r="ER4" s="888"/>
      <c r="ES4" s="888"/>
      <c r="ET4" s="888"/>
      <c r="EU4" s="888"/>
      <c r="EV4" s="888"/>
      <c r="EW4" s="888"/>
      <c r="EX4" s="888"/>
      <c r="EY4" s="888"/>
      <c r="EZ4" s="888"/>
      <c r="FA4" s="888"/>
      <c r="FB4" s="888"/>
      <c r="FC4" s="888"/>
      <c r="FD4" s="888"/>
      <c r="FE4" s="888"/>
      <c r="FF4" s="888"/>
      <c r="FG4" s="888"/>
      <c r="FH4" s="888"/>
      <c r="FI4" s="888"/>
      <c r="FJ4" s="888"/>
    </row>
    <row r="5" spans="1:166" ht="5.25" customHeight="1" thickBot="1" x14ac:dyDescent="0.2">
      <c r="A5" s="1493"/>
      <c r="B5" s="1493"/>
      <c r="C5" s="1493"/>
      <c r="D5" s="1493"/>
      <c r="E5" s="1493"/>
      <c r="F5" s="1493"/>
      <c r="G5" s="1493"/>
      <c r="H5" s="905"/>
      <c r="I5" s="905"/>
      <c r="J5" s="905"/>
      <c r="K5" s="905"/>
      <c r="L5" s="905"/>
      <c r="V5" s="334"/>
      <c r="AB5" s="335"/>
      <c r="AD5" s="338"/>
      <c r="AM5" s="341"/>
      <c r="AT5" s="335"/>
      <c r="AU5" s="342"/>
      <c r="AV5" s="338"/>
      <c r="AW5" s="342"/>
      <c r="AX5" s="342"/>
      <c r="BD5" s="334"/>
      <c r="BK5" s="335"/>
      <c r="BL5" s="342"/>
      <c r="BM5" s="338"/>
      <c r="BN5" s="342"/>
      <c r="BO5" s="342"/>
      <c r="BU5" s="334"/>
      <c r="BY5" s="342"/>
      <c r="BZ5" s="342"/>
      <c r="CA5" s="338"/>
      <c r="CB5" s="342"/>
    </row>
    <row r="6" spans="1:166" ht="21" customHeight="1" x14ac:dyDescent="0.15">
      <c r="A6" s="1494" t="s">
        <v>27</v>
      </c>
      <c r="B6" s="1495"/>
      <c r="C6" s="1495"/>
      <c r="D6" s="1495"/>
      <c r="E6" s="1495"/>
      <c r="F6" s="1495"/>
      <c r="G6" s="1495"/>
      <c r="H6" s="1495"/>
      <c r="I6" s="1495"/>
      <c r="J6" s="1495"/>
      <c r="K6" s="1495"/>
      <c r="L6" s="1495"/>
      <c r="M6" s="1495"/>
      <c r="N6" s="1495"/>
      <c r="O6" s="1495"/>
      <c r="P6" s="1495"/>
      <c r="Q6" s="1495"/>
      <c r="R6" s="1495"/>
      <c r="S6" s="1495"/>
      <c r="T6" s="1495"/>
      <c r="U6" s="1494" t="s">
        <v>1076</v>
      </c>
      <c r="V6" s="1495"/>
      <c r="W6" s="1495"/>
      <c r="X6" s="1495"/>
      <c r="Y6" s="1495"/>
      <c r="Z6" s="1495"/>
      <c r="AA6" s="1495"/>
      <c r="AB6" s="1495"/>
      <c r="AC6" s="1495"/>
      <c r="AD6" s="1495"/>
      <c r="AE6" s="1495"/>
      <c r="AF6" s="1495"/>
      <c r="AG6" s="1495"/>
      <c r="AH6" s="1495"/>
      <c r="AI6" s="1495"/>
      <c r="AJ6" s="1495"/>
      <c r="AK6" s="1496"/>
      <c r="AL6" s="1497" t="s">
        <v>1077</v>
      </c>
      <c r="AM6" s="1498"/>
      <c r="AN6" s="1498"/>
      <c r="AO6" s="1498"/>
      <c r="AP6" s="1498"/>
      <c r="AQ6" s="1498"/>
      <c r="AR6" s="1498"/>
      <c r="AS6" s="1498"/>
      <c r="AT6" s="1498"/>
      <c r="AU6" s="1498"/>
      <c r="AV6" s="1498"/>
      <c r="AW6" s="1498"/>
      <c r="AX6" s="1498"/>
      <c r="AY6" s="1498"/>
      <c r="AZ6" s="1498"/>
      <c r="BA6" s="1498"/>
      <c r="BB6" s="1498"/>
      <c r="BC6" s="1494" t="s">
        <v>1078</v>
      </c>
      <c r="BD6" s="1498"/>
      <c r="BE6" s="1498"/>
      <c r="BF6" s="1498"/>
      <c r="BG6" s="1498"/>
      <c r="BH6" s="1498"/>
      <c r="BI6" s="1498"/>
      <c r="BJ6" s="1498"/>
      <c r="BK6" s="1498"/>
      <c r="BL6" s="1498"/>
      <c r="BM6" s="1498"/>
      <c r="BN6" s="1498"/>
      <c r="BO6" s="1498"/>
      <c r="BP6" s="1498"/>
      <c r="BQ6" s="1498"/>
      <c r="BR6" s="1498"/>
      <c r="BS6" s="1499"/>
      <c r="BT6" s="1494" t="s">
        <v>1079</v>
      </c>
      <c r="BU6" s="1497"/>
      <c r="BV6" s="1497"/>
      <c r="BW6" s="1497"/>
      <c r="BX6" s="1497"/>
      <c r="BY6" s="1497"/>
      <c r="BZ6" s="1497"/>
      <c r="CA6" s="1497"/>
      <c r="CB6" s="1497"/>
      <c r="CC6" s="1497"/>
      <c r="CD6" s="1497"/>
      <c r="CE6" s="1497"/>
      <c r="CF6" s="1497"/>
      <c r="CG6" s="1497"/>
      <c r="CH6" s="1497"/>
      <c r="CI6" s="1497"/>
      <c r="CJ6" s="1500"/>
      <c r="CK6" s="901"/>
      <c r="CL6" s="901"/>
      <c r="CM6" s="901"/>
      <c r="CN6" s="901"/>
      <c r="CO6" s="901"/>
      <c r="CP6" s="901"/>
      <c r="CQ6" s="901"/>
      <c r="CR6" s="901"/>
      <c r="CS6" s="901"/>
      <c r="CT6" s="901"/>
      <c r="CU6" s="901"/>
      <c r="CV6" s="901"/>
      <c r="CW6" s="901"/>
      <c r="CX6" s="901"/>
      <c r="CY6" s="901"/>
      <c r="CZ6" s="901"/>
      <c r="DA6" s="901"/>
      <c r="DB6" s="901"/>
      <c r="DC6" s="901"/>
      <c r="DD6" s="901"/>
      <c r="DE6" s="901"/>
      <c r="DF6" s="901"/>
      <c r="DG6" s="901"/>
      <c r="DH6" s="901"/>
      <c r="DI6" s="901"/>
      <c r="DJ6" s="901"/>
      <c r="DK6" s="901"/>
      <c r="DL6" s="901"/>
      <c r="DM6" s="901"/>
      <c r="DN6" s="901"/>
      <c r="DO6" s="901"/>
      <c r="DP6" s="901"/>
      <c r="DQ6" s="901"/>
      <c r="DR6" s="901"/>
      <c r="DS6" s="901"/>
      <c r="DT6" s="901"/>
      <c r="DU6" s="901"/>
      <c r="DV6" s="901"/>
      <c r="DW6" s="901"/>
      <c r="DX6" s="901"/>
      <c r="DY6" s="901"/>
      <c r="DZ6" s="901"/>
      <c r="EA6" s="901"/>
      <c r="EB6" s="901"/>
      <c r="EC6" s="901"/>
      <c r="ED6" s="901"/>
      <c r="EE6" s="901"/>
      <c r="EF6" s="901"/>
      <c r="EG6" s="901"/>
      <c r="EH6" s="901"/>
      <c r="EI6" s="901"/>
      <c r="EJ6" s="901"/>
      <c r="EK6" s="901"/>
      <c r="EL6" s="901"/>
      <c r="EM6" s="901"/>
      <c r="EN6" s="901"/>
      <c r="EO6" s="901"/>
      <c r="EP6" s="901"/>
      <c r="EQ6" s="901"/>
      <c r="ER6" s="901"/>
      <c r="ES6" s="901"/>
      <c r="ET6" s="901"/>
      <c r="EU6" s="901"/>
      <c r="EV6" s="901"/>
      <c r="EW6" s="901"/>
      <c r="EX6" s="901"/>
      <c r="EY6" s="901"/>
      <c r="EZ6" s="901"/>
      <c r="FA6" s="901"/>
      <c r="FB6" s="901"/>
      <c r="FC6" s="901"/>
      <c r="FD6" s="901"/>
      <c r="FE6" s="901"/>
      <c r="FF6" s="901"/>
      <c r="FG6" s="901"/>
      <c r="FH6" s="901"/>
      <c r="FI6" s="901"/>
      <c r="FJ6" s="901"/>
    </row>
    <row r="7" spans="1:166" ht="12" customHeight="1" x14ac:dyDescent="0.15">
      <c r="A7" s="1507" t="s">
        <v>1035</v>
      </c>
      <c r="B7" s="1508"/>
      <c r="C7" s="1508"/>
      <c r="D7" s="1508"/>
      <c r="E7" s="1508"/>
      <c r="F7" s="1508"/>
      <c r="G7" s="1508"/>
      <c r="H7" s="1508"/>
      <c r="I7" s="1508"/>
      <c r="J7" s="1508"/>
      <c r="K7" s="1508"/>
      <c r="L7" s="1508"/>
      <c r="M7" s="1508"/>
      <c r="N7" s="1508"/>
      <c r="O7" s="1508"/>
      <c r="P7" s="1508"/>
      <c r="Q7" s="1508"/>
      <c r="R7" s="1508"/>
      <c r="S7" s="1508"/>
      <c r="T7" s="1509"/>
      <c r="U7" s="343"/>
      <c r="V7" s="1502" t="s">
        <v>1037</v>
      </c>
      <c r="W7" s="1502"/>
      <c r="X7" s="1502"/>
      <c r="Y7" s="1502"/>
      <c r="Z7" s="1502"/>
      <c r="AA7" s="1502"/>
      <c r="AB7" s="1502"/>
      <c r="AC7" s="344"/>
      <c r="AD7" s="1503" t="s">
        <v>751</v>
      </c>
      <c r="AE7" s="1503"/>
      <c r="AF7" s="1503"/>
      <c r="AG7" s="1503"/>
      <c r="AH7" s="1503"/>
      <c r="AI7" s="1503"/>
      <c r="AJ7" s="1503"/>
      <c r="AK7" s="345"/>
      <c r="AL7" s="346"/>
      <c r="AM7" s="1502" t="str">
        <f>V7</f>
        <v xml:space="preserve">   2年4月現在</v>
      </c>
      <c r="AN7" s="1502"/>
      <c r="AO7" s="1502"/>
      <c r="AP7" s="1502"/>
      <c r="AQ7" s="1502"/>
      <c r="AR7" s="1502"/>
      <c r="AS7" s="1502"/>
      <c r="AT7" s="1502"/>
      <c r="AU7" s="1503" t="s">
        <v>934</v>
      </c>
      <c r="AV7" s="1503"/>
      <c r="AW7" s="1503"/>
      <c r="AX7" s="1503"/>
      <c r="AY7" s="1503"/>
      <c r="AZ7" s="1503"/>
      <c r="BA7" s="1503"/>
      <c r="BB7" s="346"/>
      <c r="BC7" s="343"/>
      <c r="BD7" s="1502" t="str">
        <f>V7</f>
        <v xml:space="preserve">   2年4月現在</v>
      </c>
      <c r="BE7" s="1502"/>
      <c r="BF7" s="1502"/>
      <c r="BG7" s="1502"/>
      <c r="BH7" s="1502"/>
      <c r="BI7" s="1502"/>
      <c r="BJ7" s="1502"/>
      <c r="BK7" s="1502"/>
      <c r="BL7" s="1503" t="s">
        <v>880</v>
      </c>
      <c r="BM7" s="1503"/>
      <c r="BN7" s="1503"/>
      <c r="BO7" s="1503"/>
      <c r="BP7" s="1503"/>
      <c r="BQ7" s="1503"/>
      <c r="BR7" s="1503"/>
      <c r="BS7" s="345"/>
      <c r="BT7" s="343"/>
      <c r="BU7" s="1502" t="str">
        <f>V7</f>
        <v xml:space="preserve">   2年4月現在</v>
      </c>
      <c r="BV7" s="1502"/>
      <c r="BW7" s="1502"/>
      <c r="BX7" s="1502"/>
      <c r="BY7" s="1502"/>
      <c r="BZ7" s="1502"/>
      <c r="CA7" s="1502"/>
      <c r="CB7" s="1502"/>
      <c r="CC7" s="1503" t="s">
        <v>881</v>
      </c>
      <c r="CD7" s="1503"/>
      <c r="CE7" s="1503"/>
      <c r="CF7" s="1503"/>
      <c r="CG7" s="1503"/>
      <c r="CH7" s="1503"/>
      <c r="CI7" s="1503"/>
      <c r="CJ7" s="345"/>
      <c r="CK7" s="901"/>
      <c r="CL7" s="901"/>
      <c r="CM7" s="901"/>
      <c r="CN7" s="901"/>
      <c r="CO7" s="901"/>
      <c r="CP7" s="901"/>
      <c r="CQ7" s="901"/>
      <c r="CR7" s="901"/>
      <c r="CS7" s="901"/>
      <c r="CT7" s="901"/>
      <c r="CU7" s="901"/>
      <c r="CV7" s="901"/>
      <c r="CW7" s="901"/>
      <c r="CX7" s="901"/>
      <c r="CY7" s="901"/>
      <c r="CZ7" s="901"/>
      <c r="DA7" s="901"/>
      <c r="DB7" s="901"/>
      <c r="DC7" s="901"/>
      <c r="DD7" s="901"/>
      <c r="DE7" s="901"/>
      <c r="DF7" s="901"/>
      <c r="DG7" s="901"/>
      <c r="DH7" s="901"/>
      <c r="DI7" s="901"/>
      <c r="DJ7" s="901"/>
      <c r="DK7" s="901"/>
      <c r="DL7" s="901"/>
      <c r="DM7" s="901"/>
      <c r="DN7" s="901"/>
      <c r="DO7" s="901"/>
      <c r="DP7" s="901"/>
      <c r="DQ7" s="901"/>
      <c r="DR7" s="901"/>
      <c r="DS7" s="901"/>
      <c r="DT7" s="901"/>
      <c r="DU7" s="901"/>
      <c r="DV7" s="901"/>
      <c r="DW7" s="901"/>
      <c r="DX7" s="901"/>
      <c r="DY7" s="901"/>
      <c r="DZ7" s="901"/>
      <c r="EA7" s="901"/>
      <c r="EB7" s="901"/>
      <c r="EC7" s="901"/>
      <c r="ED7" s="901"/>
      <c r="EE7" s="901"/>
      <c r="EF7" s="901"/>
      <c r="EG7" s="901"/>
      <c r="EH7" s="901"/>
      <c r="EI7" s="901"/>
      <c r="EJ7" s="901"/>
      <c r="EK7" s="901"/>
      <c r="EL7" s="901"/>
      <c r="EM7" s="901"/>
      <c r="EN7" s="901"/>
      <c r="EO7" s="901"/>
      <c r="EP7" s="901"/>
      <c r="EQ7" s="901"/>
      <c r="ER7" s="901"/>
      <c r="ES7" s="901"/>
      <c r="ET7" s="901"/>
      <c r="EU7" s="901"/>
      <c r="EV7" s="901"/>
      <c r="EW7" s="901"/>
      <c r="EX7" s="901"/>
      <c r="EY7" s="901"/>
      <c r="EZ7" s="901"/>
      <c r="FA7" s="901"/>
      <c r="FB7" s="901"/>
      <c r="FC7" s="901"/>
      <c r="FD7" s="901"/>
      <c r="FE7" s="901"/>
      <c r="FF7" s="901"/>
      <c r="FG7" s="901"/>
      <c r="FH7" s="901"/>
      <c r="FI7" s="901"/>
      <c r="FJ7" s="901"/>
    </row>
    <row r="8" spans="1:166" ht="12" customHeight="1" x14ac:dyDescent="0.15">
      <c r="A8" s="1510"/>
      <c r="B8" s="1511"/>
      <c r="C8" s="1511"/>
      <c r="D8" s="1511"/>
      <c r="E8" s="1511"/>
      <c r="F8" s="1511"/>
      <c r="G8" s="1511"/>
      <c r="H8" s="1511"/>
      <c r="I8" s="1511"/>
      <c r="J8" s="1511"/>
      <c r="K8" s="1511"/>
      <c r="L8" s="1511"/>
      <c r="M8" s="1511"/>
      <c r="N8" s="1511"/>
      <c r="O8" s="1511"/>
      <c r="P8" s="1511"/>
      <c r="Q8" s="1511"/>
      <c r="R8" s="1511"/>
      <c r="S8" s="1511"/>
      <c r="T8" s="1512"/>
      <c r="U8" s="348"/>
      <c r="V8" s="1504" t="s">
        <v>1036</v>
      </c>
      <c r="W8" s="1504"/>
      <c r="X8" s="1504"/>
      <c r="Y8" s="1504"/>
      <c r="Z8" s="1504"/>
      <c r="AA8" s="1504"/>
      <c r="AB8" s="1504"/>
      <c r="AC8" s="344"/>
      <c r="AD8" s="1505" t="s">
        <v>752</v>
      </c>
      <c r="AE8" s="1505"/>
      <c r="AF8" s="1505"/>
      <c r="AG8" s="1505"/>
      <c r="AH8" s="1505"/>
      <c r="AI8" s="1505"/>
      <c r="AJ8" s="1505"/>
      <c r="AK8" s="349"/>
      <c r="AL8" s="344"/>
      <c r="AM8" s="1504" t="str">
        <f>V8</f>
        <v xml:space="preserve">   3年1月よ り</v>
      </c>
      <c r="AN8" s="1504"/>
      <c r="AO8" s="1504"/>
      <c r="AP8" s="1504"/>
      <c r="AQ8" s="1504"/>
      <c r="AR8" s="1504"/>
      <c r="AS8" s="1504"/>
      <c r="AT8" s="1504"/>
      <c r="AU8" s="1505" t="s">
        <v>935</v>
      </c>
      <c r="AV8" s="1505"/>
      <c r="AW8" s="1505"/>
      <c r="AX8" s="1505"/>
      <c r="AY8" s="1505"/>
      <c r="AZ8" s="1505"/>
      <c r="BA8" s="1505"/>
      <c r="BB8" s="344"/>
      <c r="BC8" s="348"/>
      <c r="BD8" s="1504" t="str">
        <f>V8</f>
        <v xml:space="preserve">   3年1月よ り</v>
      </c>
      <c r="BE8" s="1504"/>
      <c r="BF8" s="1504"/>
      <c r="BG8" s="1504"/>
      <c r="BH8" s="1504"/>
      <c r="BI8" s="1504"/>
      <c r="BJ8" s="1504"/>
      <c r="BK8" s="1504"/>
      <c r="BL8" s="1505" t="s">
        <v>882</v>
      </c>
      <c r="BM8" s="1505"/>
      <c r="BN8" s="1505"/>
      <c r="BO8" s="1505"/>
      <c r="BP8" s="1505"/>
      <c r="BQ8" s="1505"/>
      <c r="BR8" s="1505"/>
      <c r="BS8" s="349"/>
      <c r="BT8" s="348"/>
      <c r="BU8" s="1504" t="str">
        <f>V8</f>
        <v xml:space="preserve">   3年1月よ り</v>
      </c>
      <c r="BV8" s="1504"/>
      <c r="BW8" s="1504"/>
      <c r="BX8" s="1504"/>
      <c r="BY8" s="1504"/>
      <c r="BZ8" s="1504"/>
      <c r="CA8" s="1504"/>
      <c r="CB8" s="1504"/>
      <c r="CC8" s="1505" t="s">
        <v>883</v>
      </c>
      <c r="CD8" s="1505"/>
      <c r="CE8" s="1505"/>
      <c r="CF8" s="1505"/>
      <c r="CG8" s="1505"/>
      <c r="CH8" s="1505"/>
      <c r="CI8" s="1505"/>
      <c r="CJ8" s="349"/>
      <c r="CK8" s="901"/>
      <c r="CL8" s="901"/>
      <c r="CM8" s="901"/>
      <c r="CN8" s="901"/>
      <c r="CO8" s="901"/>
      <c r="CP8" s="901"/>
      <c r="CQ8" s="901"/>
      <c r="CR8" s="901"/>
      <c r="CS8" s="901"/>
      <c r="CT8" s="901"/>
      <c r="CU8" s="901"/>
      <c r="CV8" s="901"/>
      <c r="CW8" s="901"/>
      <c r="CX8" s="901"/>
      <c r="CY8" s="901"/>
      <c r="CZ8" s="901"/>
      <c r="DA8" s="901"/>
      <c r="DB8" s="901"/>
      <c r="DC8" s="901"/>
      <c r="DD8" s="901"/>
      <c r="DE8" s="901"/>
      <c r="DF8" s="901"/>
      <c r="DG8" s="901"/>
      <c r="DH8" s="901"/>
      <c r="DI8" s="901"/>
      <c r="DJ8" s="901"/>
      <c r="DK8" s="901"/>
      <c r="DL8" s="901"/>
      <c r="DM8" s="901"/>
      <c r="DN8" s="901"/>
      <c r="DO8" s="901"/>
      <c r="DP8" s="901"/>
      <c r="DQ8" s="901"/>
      <c r="DR8" s="901"/>
      <c r="DS8" s="901"/>
      <c r="DT8" s="901"/>
      <c r="DU8" s="901"/>
      <c r="DV8" s="901"/>
      <c r="DW8" s="901"/>
      <c r="DX8" s="901"/>
      <c r="DY8" s="901"/>
      <c r="DZ8" s="901"/>
      <c r="EA8" s="901"/>
      <c r="EB8" s="901"/>
      <c r="EC8" s="901"/>
      <c r="ED8" s="901"/>
      <c r="EE8" s="901"/>
      <c r="EF8" s="901"/>
      <c r="EG8" s="901"/>
      <c r="EH8" s="901"/>
      <c r="EI8" s="901"/>
      <c r="EJ8" s="901"/>
      <c r="EK8" s="901"/>
      <c r="EL8" s="901"/>
      <c r="EM8" s="901"/>
      <c r="EN8" s="901"/>
      <c r="EO8" s="901"/>
      <c r="EP8" s="901"/>
      <c r="EQ8" s="901"/>
      <c r="ER8" s="901"/>
      <c r="ES8" s="901"/>
      <c r="ET8" s="901"/>
      <c r="EU8" s="901"/>
      <c r="EV8" s="901"/>
      <c r="EW8" s="901"/>
      <c r="EX8" s="901"/>
      <c r="EY8" s="901"/>
      <c r="EZ8" s="901"/>
      <c r="FA8" s="901"/>
      <c r="FB8" s="901"/>
      <c r="FC8" s="901"/>
      <c r="FD8" s="901"/>
      <c r="FE8" s="901"/>
      <c r="FF8" s="901"/>
      <c r="FG8" s="901"/>
      <c r="FH8" s="901"/>
      <c r="FI8" s="901"/>
      <c r="FJ8" s="901"/>
    </row>
    <row r="9" spans="1:166" ht="12" customHeight="1" x14ac:dyDescent="0.15">
      <c r="A9" s="1507" t="s">
        <v>28</v>
      </c>
      <c r="B9" s="1515"/>
      <c r="C9" s="1515"/>
      <c r="D9" s="1515"/>
      <c r="E9" s="1515"/>
      <c r="F9" s="1515"/>
      <c r="G9" s="1515"/>
      <c r="H9" s="1515"/>
      <c r="I9" s="1515"/>
      <c r="J9" s="1515"/>
      <c r="K9" s="1515"/>
      <c r="L9" s="1515"/>
      <c r="M9" s="1515"/>
      <c r="N9" s="1515"/>
      <c r="O9" s="1515"/>
      <c r="P9" s="1515"/>
      <c r="Q9" s="1515"/>
      <c r="R9" s="1515"/>
      <c r="S9" s="1515"/>
      <c r="T9" s="1515"/>
      <c r="U9" s="343"/>
      <c r="V9" s="1862" t="s">
        <v>936</v>
      </c>
      <c r="W9" s="1862"/>
      <c r="X9" s="1862"/>
      <c r="Y9" s="1862"/>
      <c r="Z9" s="1862"/>
      <c r="AA9" s="1862"/>
      <c r="AB9" s="1862"/>
      <c r="AC9" s="1862"/>
      <c r="AD9" s="1862"/>
      <c r="AE9" s="1862"/>
      <c r="AF9" s="1862"/>
      <c r="AG9" s="1862"/>
      <c r="AH9" s="1862"/>
      <c r="AI9" s="1862"/>
      <c r="AJ9" s="1862"/>
      <c r="AK9" s="345"/>
      <c r="AL9" s="346"/>
      <c r="AM9" s="1528" t="s">
        <v>29</v>
      </c>
      <c r="AN9" s="1528"/>
      <c r="AO9" s="1528"/>
      <c r="AP9" s="1528"/>
      <c r="AQ9" s="1528"/>
      <c r="AR9" s="1528"/>
      <c r="AS9" s="1528"/>
      <c r="AT9" s="1528"/>
      <c r="AU9" s="1528"/>
      <c r="AV9" s="1528"/>
      <c r="AW9" s="1528"/>
      <c r="AX9" s="1528"/>
      <c r="AY9" s="1528"/>
      <c r="AZ9" s="1528"/>
      <c r="BA9" s="1528"/>
      <c r="BB9" s="346"/>
      <c r="BC9" s="343"/>
      <c r="BD9" s="1528" t="s">
        <v>30</v>
      </c>
      <c r="BE9" s="1528"/>
      <c r="BF9" s="1528"/>
      <c r="BG9" s="1528"/>
      <c r="BH9" s="1528"/>
      <c r="BI9" s="1528"/>
      <c r="BJ9" s="1528"/>
      <c r="BK9" s="1528"/>
      <c r="BL9" s="1528"/>
      <c r="BM9" s="1528"/>
      <c r="BN9" s="1528"/>
      <c r="BO9" s="1528"/>
      <c r="BP9" s="1528"/>
      <c r="BQ9" s="1528"/>
      <c r="BR9" s="1528"/>
      <c r="BS9" s="345"/>
      <c r="BT9" s="343"/>
      <c r="BU9" s="1528" t="s">
        <v>31</v>
      </c>
      <c r="BV9" s="1528"/>
      <c r="BW9" s="1528"/>
      <c r="BX9" s="1528"/>
      <c r="BY9" s="1528"/>
      <c r="BZ9" s="1528"/>
      <c r="CA9" s="1528"/>
      <c r="CB9" s="1528"/>
      <c r="CC9" s="1528"/>
      <c r="CD9" s="1528"/>
      <c r="CE9" s="1528"/>
      <c r="CF9" s="1528"/>
      <c r="CG9" s="1528"/>
      <c r="CH9" s="1528"/>
      <c r="CI9" s="1528"/>
      <c r="CJ9" s="345"/>
      <c r="CK9" s="901"/>
      <c r="CL9" s="901"/>
      <c r="CM9" s="901"/>
      <c r="CN9" s="901"/>
      <c r="CO9" s="901"/>
      <c r="CP9" s="901"/>
      <c r="CQ9" s="901"/>
      <c r="CR9" s="901"/>
      <c r="CS9" s="901"/>
      <c r="CT9" s="901"/>
      <c r="CU9" s="901"/>
      <c r="CV9" s="901"/>
      <c r="CW9" s="901"/>
      <c r="CX9" s="901"/>
      <c r="CY9" s="901"/>
      <c r="CZ9" s="901"/>
      <c r="DA9" s="901"/>
      <c r="DB9" s="901"/>
      <c r="DC9" s="901"/>
      <c r="DD9" s="901"/>
      <c r="DE9" s="901"/>
      <c r="DF9" s="901"/>
      <c r="DG9" s="901"/>
      <c r="DH9" s="901"/>
      <c r="DI9" s="901"/>
      <c r="DJ9" s="901"/>
      <c r="DK9" s="901"/>
      <c r="DL9" s="901"/>
      <c r="DM9" s="901"/>
      <c r="DN9" s="901"/>
      <c r="DO9" s="901"/>
      <c r="DP9" s="901"/>
      <c r="DQ9" s="901"/>
      <c r="DR9" s="901"/>
      <c r="DS9" s="901"/>
      <c r="DT9" s="901"/>
      <c r="DU9" s="901"/>
      <c r="DV9" s="901"/>
      <c r="DW9" s="901"/>
      <c r="DX9" s="901"/>
      <c r="DY9" s="901"/>
      <c r="DZ9" s="901"/>
      <c r="EA9" s="901"/>
      <c r="EB9" s="901"/>
      <c r="EC9" s="901"/>
      <c r="ED9" s="901"/>
      <c r="EE9" s="901"/>
      <c r="EF9" s="901"/>
      <c r="EG9" s="901"/>
      <c r="EH9" s="901"/>
      <c r="EI9" s="901"/>
      <c r="EJ9" s="901"/>
      <c r="EK9" s="901"/>
      <c r="EL9" s="901"/>
      <c r="EM9" s="901"/>
      <c r="EN9" s="901"/>
      <c r="EO9" s="901"/>
      <c r="EP9" s="901"/>
      <c r="EQ9" s="901"/>
      <c r="ER9" s="901"/>
      <c r="ES9" s="901"/>
      <c r="ET9" s="901"/>
      <c r="EU9" s="901"/>
      <c r="EV9" s="901"/>
      <c r="EW9" s="901"/>
      <c r="EX9" s="901"/>
      <c r="EY9" s="901"/>
      <c r="EZ9" s="901"/>
      <c r="FA9" s="901"/>
      <c r="FB9" s="901"/>
      <c r="FC9" s="901"/>
      <c r="FD9" s="901"/>
      <c r="FE9" s="901"/>
      <c r="FF9" s="901"/>
      <c r="FG9" s="901"/>
      <c r="FH9" s="901"/>
      <c r="FI9" s="901"/>
      <c r="FJ9" s="901"/>
    </row>
    <row r="10" spans="1:166" ht="12" customHeight="1" x14ac:dyDescent="0.15">
      <c r="A10" s="1517"/>
      <c r="B10" s="1518"/>
      <c r="C10" s="1518"/>
      <c r="D10" s="1518"/>
      <c r="E10" s="1518"/>
      <c r="F10" s="1518"/>
      <c r="G10" s="1518"/>
      <c r="H10" s="1518"/>
      <c r="I10" s="1518"/>
      <c r="J10" s="1518"/>
      <c r="K10" s="1518"/>
      <c r="L10" s="1518"/>
      <c r="M10" s="1518"/>
      <c r="N10" s="1518"/>
      <c r="O10" s="1518"/>
      <c r="P10" s="1518"/>
      <c r="Q10" s="1518"/>
      <c r="R10" s="1518"/>
      <c r="S10" s="1518"/>
      <c r="T10" s="1518"/>
      <c r="U10" s="350"/>
      <c r="V10" s="1513" t="s">
        <v>32</v>
      </c>
      <c r="W10" s="1513"/>
      <c r="X10" s="1513"/>
      <c r="Y10" s="1513"/>
      <c r="Z10" s="1513"/>
      <c r="AA10" s="1513"/>
      <c r="AB10" s="354"/>
      <c r="AC10" s="1513" t="s">
        <v>33</v>
      </c>
      <c r="AD10" s="1513"/>
      <c r="AE10" s="1513"/>
      <c r="AF10" s="1513"/>
      <c r="AG10" s="1513"/>
      <c r="AH10" s="1513"/>
      <c r="AI10" s="1513"/>
      <c r="AJ10" s="351"/>
      <c r="AK10" s="352"/>
      <c r="AL10" s="351"/>
      <c r="AM10" s="1513" t="s">
        <v>32</v>
      </c>
      <c r="AN10" s="1513"/>
      <c r="AO10" s="1513"/>
      <c r="AP10" s="1513"/>
      <c r="AQ10" s="1513"/>
      <c r="AR10" s="1513"/>
      <c r="AS10" s="351"/>
      <c r="AT10" s="1513" t="s">
        <v>33</v>
      </c>
      <c r="AU10" s="1513"/>
      <c r="AV10" s="1513"/>
      <c r="AW10" s="1513"/>
      <c r="AX10" s="1513"/>
      <c r="AY10" s="1513"/>
      <c r="AZ10" s="1513"/>
      <c r="BA10" s="351"/>
      <c r="BB10" s="351"/>
      <c r="BC10" s="350"/>
      <c r="BD10" s="1513" t="s">
        <v>32</v>
      </c>
      <c r="BE10" s="1513"/>
      <c r="BF10" s="1513"/>
      <c r="BG10" s="1513"/>
      <c r="BH10" s="1513"/>
      <c r="BI10" s="1513"/>
      <c r="BJ10" s="351"/>
      <c r="BK10" s="1514" t="s">
        <v>34</v>
      </c>
      <c r="BL10" s="1514"/>
      <c r="BM10" s="1514"/>
      <c r="BN10" s="1514"/>
      <c r="BO10" s="1514"/>
      <c r="BP10" s="1514"/>
      <c r="BQ10" s="1514"/>
      <c r="BR10" s="351"/>
      <c r="BS10" s="352"/>
      <c r="BT10" s="350"/>
      <c r="BU10" s="1513" t="s">
        <v>32</v>
      </c>
      <c r="BV10" s="1513"/>
      <c r="BW10" s="1513"/>
      <c r="BX10" s="1513"/>
      <c r="BY10" s="1513"/>
      <c r="BZ10" s="1513"/>
      <c r="CA10" s="351"/>
      <c r="CB10" s="1514" t="s">
        <v>34</v>
      </c>
      <c r="CC10" s="1514"/>
      <c r="CD10" s="1514"/>
      <c r="CE10" s="1514"/>
      <c r="CF10" s="1514"/>
      <c r="CG10" s="1514"/>
      <c r="CH10" s="1514"/>
      <c r="CI10" s="351"/>
      <c r="CJ10" s="352"/>
      <c r="CK10" s="901"/>
      <c r="CL10" s="901"/>
      <c r="CM10" s="901"/>
      <c r="CN10" s="901"/>
      <c r="CO10" s="901"/>
      <c r="CP10" s="901"/>
      <c r="CQ10" s="901"/>
      <c r="CR10" s="901"/>
      <c r="CS10" s="901"/>
      <c r="CT10" s="901"/>
      <c r="CU10" s="901"/>
      <c r="CV10" s="901"/>
      <c r="CW10" s="901"/>
      <c r="CX10" s="901"/>
      <c r="CY10" s="901"/>
      <c r="CZ10" s="901"/>
      <c r="DA10" s="901"/>
      <c r="DB10" s="901"/>
      <c r="DC10" s="901"/>
      <c r="DD10" s="901"/>
      <c r="DE10" s="901"/>
      <c r="DF10" s="901"/>
      <c r="DG10" s="901"/>
      <c r="DH10" s="901"/>
      <c r="DI10" s="901"/>
      <c r="DJ10" s="901"/>
      <c r="DK10" s="901"/>
      <c r="DL10" s="901"/>
      <c r="DM10" s="901"/>
      <c r="DN10" s="901"/>
      <c r="DO10" s="901"/>
      <c r="DP10" s="901"/>
      <c r="DQ10" s="901"/>
      <c r="DR10" s="901"/>
      <c r="DS10" s="901"/>
      <c r="DT10" s="901"/>
      <c r="DU10" s="901"/>
      <c r="DV10" s="901"/>
      <c r="DW10" s="901"/>
      <c r="DX10" s="901"/>
      <c r="DY10" s="901"/>
      <c r="DZ10" s="901"/>
      <c r="EA10" s="901"/>
      <c r="EB10" s="901"/>
      <c r="EC10" s="901"/>
      <c r="ED10" s="901"/>
      <c r="EE10" s="901"/>
      <c r="EF10" s="901"/>
      <c r="EG10" s="901"/>
      <c r="EH10" s="901"/>
      <c r="EI10" s="901"/>
      <c r="EJ10" s="901"/>
      <c r="EK10" s="901"/>
      <c r="EL10" s="901"/>
      <c r="EM10" s="901"/>
      <c r="EN10" s="901"/>
      <c r="EO10" s="901"/>
      <c r="EP10" s="901"/>
      <c r="EQ10" s="901"/>
      <c r="ER10" s="901"/>
      <c r="ES10" s="901"/>
      <c r="ET10" s="901"/>
      <c r="EU10" s="901"/>
      <c r="EV10" s="901"/>
      <c r="EW10" s="901"/>
      <c r="EX10" s="901"/>
      <c r="EY10" s="901"/>
      <c r="EZ10" s="901"/>
      <c r="FA10" s="901"/>
      <c r="FB10" s="901"/>
      <c r="FC10" s="901"/>
      <c r="FD10" s="901"/>
      <c r="FE10" s="901"/>
      <c r="FF10" s="901"/>
      <c r="FG10" s="901"/>
      <c r="FH10" s="901"/>
      <c r="FI10" s="901"/>
      <c r="FJ10" s="901"/>
    </row>
    <row r="11" spans="1:166" ht="12" customHeight="1" x14ac:dyDescent="0.15">
      <c r="A11" s="1507" t="s">
        <v>35</v>
      </c>
      <c r="B11" s="1515"/>
      <c r="C11" s="1515"/>
      <c r="D11" s="1515"/>
      <c r="E11" s="1515"/>
      <c r="F11" s="1516"/>
      <c r="G11" s="1508" t="s">
        <v>36</v>
      </c>
      <c r="H11" s="1515"/>
      <c r="I11" s="1515"/>
      <c r="J11" s="1515"/>
      <c r="K11" s="1515"/>
      <c r="L11" s="1515"/>
      <c r="M11" s="1515"/>
      <c r="N11" s="1515"/>
      <c r="O11" s="1515"/>
      <c r="P11" s="1515"/>
      <c r="Q11" s="1515"/>
      <c r="R11" s="1515"/>
      <c r="S11" s="1515"/>
      <c r="T11" s="1515"/>
      <c r="U11" s="1520" t="s">
        <v>753</v>
      </c>
      <c r="V11" s="1521"/>
      <c r="W11" s="1521"/>
      <c r="X11" s="1521"/>
      <c r="Y11" s="1521"/>
      <c r="Z11" s="1521"/>
      <c r="AA11" s="1521"/>
      <c r="AB11" s="1521"/>
      <c r="AC11" s="1521"/>
      <c r="AD11" s="1521"/>
      <c r="AE11" s="1521"/>
      <c r="AF11" s="1521"/>
      <c r="AG11" s="1521"/>
      <c r="AH11" s="1521"/>
      <c r="AI11" s="1521"/>
      <c r="AJ11" s="1521"/>
      <c r="AK11" s="1522"/>
      <c r="AL11" s="1521" t="s">
        <v>753</v>
      </c>
      <c r="AM11" s="1521"/>
      <c r="AN11" s="1521"/>
      <c r="AO11" s="1521"/>
      <c r="AP11" s="1521"/>
      <c r="AQ11" s="1521"/>
      <c r="AR11" s="1521"/>
      <c r="AS11" s="1521"/>
      <c r="AT11" s="1521"/>
      <c r="AU11" s="1521"/>
      <c r="AV11" s="1521"/>
      <c r="AW11" s="1521"/>
      <c r="AX11" s="1521"/>
      <c r="AY11" s="1521"/>
      <c r="AZ11" s="1521"/>
      <c r="BA11" s="1521"/>
      <c r="BB11" s="1521"/>
      <c r="BC11" s="1520" t="s">
        <v>753</v>
      </c>
      <c r="BD11" s="1521"/>
      <c r="BE11" s="1521"/>
      <c r="BF11" s="1521"/>
      <c r="BG11" s="1521"/>
      <c r="BH11" s="1521"/>
      <c r="BI11" s="1521"/>
      <c r="BJ11" s="1521"/>
      <c r="BK11" s="1521"/>
      <c r="BL11" s="1521"/>
      <c r="BM11" s="1521"/>
      <c r="BN11" s="1521"/>
      <c r="BO11" s="1521"/>
      <c r="BP11" s="1521"/>
      <c r="BQ11" s="1521"/>
      <c r="BR11" s="1521"/>
      <c r="BS11" s="1522"/>
      <c r="BT11" s="1520" t="s">
        <v>753</v>
      </c>
      <c r="BU11" s="1521"/>
      <c r="BV11" s="1521"/>
      <c r="BW11" s="1521"/>
      <c r="BX11" s="1521"/>
      <c r="BY11" s="1521"/>
      <c r="BZ11" s="1521"/>
      <c r="CA11" s="1521"/>
      <c r="CB11" s="1521"/>
      <c r="CC11" s="1521"/>
      <c r="CD11" s="1521"/>
      <c r="CE11" s="1521"/>
      <c r="CF11" s="1521"/>
      <c r="CG11" s="1521"/>
      <c r="CH11" s="1521"/>
      <c r="CI11" s="1521"/>
      <c r="CJ11" s="1522"/>
      <c r="CK11" s="901"/>
      <c r="CL11" s="901"/>
      <c r="CM11" s="901"/>
      <c r="CN11" s="901"/>
      <c r="CO11" s="901"/>
      <c r="CP11" s="901"/>
      <c r="CQ11" s="901"/>
      <c r="CR11" s="901"/>
      <c r="CS11" s="901"/>
      <c r="CT11" s="901"/>
      <c r="CU11" s="901"/>
      <c r="CV11" s="901"/>
      <c r="CW11" s="901"/>
      <c r="CX11" s="901"/>
      <c r="CY11" s="901"/>
      <c r="CZ11" s="901"/>
      <c r="DA11" s="901"/>
      <c r="DB11" s="901"/>
      <c r="DC11" s="901"/>
      <c r="DD11" s="901"/>
      <c r="DE11" s="901"/>
      <c r="DF11" s="901"/>
      <c r="DG11" s="901"/>
      <c r="DH11" s="901"/>
      <c r="DI11" s="901"/>
      <c r="DJ11" s="901"/>
      <c r="DK11" s="901"/>
      <c r="DL11" s="901"/>
      <c r="DM11" s="901"/>
      <c r="DN11" s="901"/>
      <c r="DO11" s="901"/>
      <c r="DP11" s="901"/>
      <c r="DQ11" s="901"/>
      <c r="DR11" s="901"/>
      <c r="DS11" s="901"/>
      <c r="DT11" s="901"/>
      <c r="DU11" s="901"/>
      <c r="DV11" s="901"/>
      <c r="DW11" s="901"/>
      <c r="DX11" s="901"/>
      <c r="DY11" s="901"/>
      <c r="DZ11" s="901"/>
      <c r="EA11" s="901"/>
      <c r="EB11" s="901"/>
      <c r="EC11" s="901"/>
      <c r="ED11" s="901"/>
      <c r="EE11" s="901"/>
      <c r="EF11" s="901"/>
      <c r="EG11" s="901"/>
      <c r="EH11" s="901"/>
      <c r="EI11" s="901"/>
      <c r="EJ11" s="901"/>
      <c r="EK11" s="901"/>
      <c r="EL11" s="901"/>
      <c r="EM11" s="901"/>
      <c r="EN11" s="901"/>
      <c r="EO11" s="901"/>
      <c r="EP11" s="901"/>
      <c r="EQ11" s="901"/>
      <c r="ER11" s="901"/>
      <c r="ES11" s="901"/>
      <c r="ET11" s="901"/>
      <c r="EU11" s="901"/>
      <c r="EV11" s="901"/>
      <c r="EW11" s="901"/>
      <c r="EX11" s="901"/>
      <c r="EY11" s="901"/>
      <c r="EZ11" s="901"/>
      <c r="FA11" s="901"/>
      <c r="FB11" s="901"/>
      <c r="FC11" s="901"/>
      <c r="FD11" s="901"/>
      <c r="FE11" s="901"/>
      <c r="FF11" s="901"/>
      <c r="FG11" s="901"/>
      <c r="FH11" s="901"/>
      <c r="FI11" s="901"/>
      <c r="FJ11" s="901"/>
    </row>
    <row r="12" spans="1:166" ht="12" customHeight="1" x14ac:dyDescent="0.15">
      <c r="A12" s="1517"/>
      <c r="B12" s="1518"/>
      <c r="C12" s="1518"/>
      <c r="D12" s="1518"/>
      <c r="E12" s="1518"/>
      <c r="F12" s="1519"/>
      <c r="G12" s="1518"/>
      <c r="H12" s="1518"/>
      <c r="I12" s="1518"/>
      <c r="J12" s="1518"/>
      <c r="K12" s="1518"/>
      <c r="L12" s="1518"/>
      <c r="M12" s="1518"/>
      <c r="N12" s="1518"/>
      <c r="O12" s="1518"/>
      <c r="P12" s="1518"/>
      <c r="Q12" s="1518"/>
      <c r="R12" s="1518"/>
      <c r="S12" s="1518"/>
      <c r="T12" s="1518"/>
      <c r="U12" s="1523" t="s">
        <v>37</v>
      </c>
      <c r="V12" s="1524"/>
      <c r="W12" s="1524"/>
      <c r="X12" s="1524"/>
      <c r="Y12" s="1524"/>
      <c r="Z12" s="1524"/>
      <c r="AA12" s="1524"/>
      <c r="AB12" s="1525"/>
      <c r="AC12" s="1526" t="s">
        <v>38</v>
      </c>
      <c r="AD12" s="1524"/>
      <c r="AE12" s="1524"/>
      <c r="AF12" s="1524"/>
      <c r="AG12" s="1524"/>
      <c r="AH12" s="1524"/>
      <c r="AI12" s="1524"/>
      <c r="AJ12" s="1524"/>
      <c r="AK12" s="1527"/>
      <c r="AL12" s="1524" t="s">
        <v>37</v>
      </c>
      <c r="AM12" s="1524"/>
      <c r="AN12" s="1524"/>
      <c r="AO12" s="1524"/>
      <c r="AP12" s="1524"/>
      <c r="AQ12" s="1524"/>
      <c r="AR12" s="1524"/>
      <c r="AS12" s="1525"/>
      <c r="AT12" s="1526" t="s">
        <v>38</v>
      </c>
      <c r="AU12" s="1524"/>
      <c r="AV12" s="1524"/>
      <c r="AW12" s="1524"/>
      <c r="AX12" s="1524"/>
      <c r="AY12" s="1524"/>
      <c r="AZ12" s="1524"/>
      <c r="BA12" s="1524"/>
      <c r="BB12" s="1524"/>
      <c r="BC12" s="1523" t="s">
        <v>37</v>
      </c>
      <c r="BD12" s="1524"/>
      <c r="BE12" s="1524"/>
      <c r="BF12" s="1524"/>
      <c r="BG12" s="1524"/>
      <c r="BH12" s="1524"/>
      <c r="BI12" s="1524"/>
      <c r="BJ12" s="1525"/>
      <c r="BK12" s="1526" t="s">
        <v>38</v>
      </c>
      <c r="BL12" s="1524"/>
      <c r="BM12" s="1524"/>
      <c r="BN12" s="1524"/>
      <c r="BO12" s="1524"/>
      <c r="BP12" s="1524"/>
      <c r="BQ12" s="1524"/>
      <c r="BR12" s="1524"/>
      <c r="BS12" s="1527"/>
      <c r="BT12" s="1523" t="s">
        <v>37</v>
      </c>
      <c r="BU12" s="1524"/>
      <c r="BV12" s="1524"/>
      <c r="BW12" s="1524"/>
      <c r="BX12" s="1524"/>
      <c r="BY12" s="1524"/>
      <c r="BZ12" s="1524"/>
      <c r="CA12" s="1525"/>
      <c r="CB12" s="1526" t="s">
        <v>38</v>
      </c>
      <c r="CC12" s="1524"/>
      <c r="CD12" s="1524"/>
      <c r="CE12" s="1524"/>
      <c r="CF12" s="1524"/>
      <c r="CG12" s="1524"/>
      <c r="CH12" s="1524"/>
      <c r="CI12" s="1524"/>
      <c r="CJ12" s="1527"/>
      <c r="CK12" s="901"/>
      <c r="CL12" s="901"/>
      <c r="CM12" s="901"/>
      <c r="CN12" s="901"/>
      <c r="CO12" s="901"/>
      <c r="CP12" s="901"/>
      <c r="CQ12" s="901"/>
      <c r="CR12" s="901"/>
      <c r="CS12" s="901"/>
      <c r="CT12" s="901"/>
      <c r="CU12" s="901"/>
      <c r="CV12" s="901"/>
      <c r="CW12" s="901"/>
      <c r="CX12" s="901"/>
      <c r="CY12" s="901"/>
      <c r="CZ12" s="901"/>
      <c r="DA12" s="901"/>
      <c r="DB12" s="901"/>
      <c r="DC12" s="901"/>
      <c r="DD12" s="901"/>
      <c r="DE12" s="901"/>
      <c r="DF12" s="901"/>
      <c r="DG12" s="901"/>
      <c r="DH12" s="901"/>
      <c r="DI12" s="901"/>
      <c r="DJ12" s="901"/>
      <c r="DK12" s="901"/>
      <c r="DL12" s="901"/>
      <c r="DM12" s="901"/>
      <c r="DN12" s="901"/>
      <c r="DO12" s="901"/>
      <c r="DP12" s="901"/>
      <c r="DQ12" s="901"/>
      <c r="DR12" s="901"/>
      <c r="DS12" s="901"/>
      <c r="DT12" s="901"/>
      <c r="DU12" s="901"/>
      <c r="DV12" s="901"/>
      <c r="DW12" s="901"/>
      <c r="DX12" s="901"/>
      <c r="DY12" s="901"/>
      <c r="DZ12" s="901"/>
      <c r="EA12" s="901"/>
      <c r="EB12" s="901"/>
      <c r="EC12" s="901"/>
      <c r="ED12" s="901"/>
      <c r="EE12" s="901"/>
      <c r="EF12" s="901"/>
      <c r="EG12" s="901"/>
      <c r="EH12" s="901"/>
      <c r="EI12" s="901"/>
      <c r="EJ12" s="901"/>
      <c r="EK12" s="901"/>
      <c r="EL12" s="901"/>
      <c r="EM12" s="901"/>
      <c r="EN12" s="901"/>
      <c r="EO12" s="901"/>
      <c r="EP12" s="901"/>
      <c r="EQ12" s="901"/>
      <c r="ER12" s="901"/>
      <c r="ES12" s="901"/>
      <c r="ET12" s="901"/>
      <c r="EU12" s="901"/>
      <c r="EV12" s="901"/>
      <c r="EW12" s="901"/>
      <c r="EX12" s="901"/>
      <c r="EY12" s="901"/>
      <c r="EZ12" s="901"/>
      <c r="FA12" s="901"/>
      <c r="FB12" s="901"/>
      <c r="FC12" s="901"/>
      <c r="FD12" s="901"/>
      <c r="FE12" s="901"/>
      <c r="FF12" s="901"/>
      <c r="FG12" s="901"/>
      <c r="FH12" s="901"/>
      <c r="FI12" s="901"/>
      <c r="FJ12" s="901"/>
    </row>
    <row r="13" spans="1:166" ht="19.5" customHeight="1" x14ac:dyDescent="0.15">
      <c r="A13" s="1529" t="s">
        <v>39</v>
      </c>
      <c r="B13" s="566"/>
      <c r="C13" s="450" t="s">
        <v>884</v>
      </c>
      <c r="D13" s="1531" t="s">
        <v>40</v>
      </c>
      <c r="E13" s="1531"/>
      <c r="F13" s="724"/>
      <c r="G13" s="355"/>
      <c r="H13" s="356" t="s">
        <v>41</v>
      </c>
      <c r="I13" s="356"/>
      <c r="J13" s="356"/>
      <c r="K13" s="356"/>
      <c r="L13" s="356"/>
      <c r="M13" s="874"/>
      <c r="N13" s="874"/>
      <c r="O13" s="874"/>
      <c r="P13" s="357"/>
      <c r="Q13" s="1532" t="s">
        <v>754</v>
      </c>
      <c r="R13" s="1532"/>
      <c r="S13" s="1532"/>
      <c r="T13" s="357"/>
      <c r="U13" s="1533">
        <v>204000</v>
      </c>
      <c r="V13" s="1515"/>
      <c r="W13" s="1515"/>
      <c r="X13" s="1515"/>
      <c r="Y13" s="1515"/>
      <c r="Z13" s="1515"/>
      <c r="AA13" s="1515"/>
      <c r="AB13" s="1516"/>
      <c r="AC13" s="1534">
        <f>U13*9</f>
        <v>1836000</v>
      </c>
      <c r="AD13" s="1535"/>
      <c r="AE13" s="1536"/>
      <c r="AF13" s="1536"/>
      <c r="AG13" s="1536"/>
      <c r="AH13" s="1536"/>
      <c r="AI13" s="1536"/>
      <c r="AJ13" s="1536"/>
      <c r="AK13" s="1537"/>
      <c r="AL13" s="1535">
        <v>240600</v>
      </c>
      <c r="AM13" s="1535"/>
      <c r="AN13" s="1535"/>
      <c r="AO13" s="1535"/>
      <c r="AP13" s="1535"/>
      <c r="AQ13" s="1535"/>
      <c r="AR13" s="1535"/>
      <c r="AS13" s="1538"/>
      <c r="AT13" s="1534">
        <f>AL13*9</f>
        <v>2165400</v>
      </c>
      <c r="AU13" s="1535"/>
      <c r="AV13" s="1535"/>
      <c r="AW13" s="1535"/>
      <c r="AX13" s="1535"/>
      <c r="AY13" s="1535"/>
      <c r="AZ13" s="1535"/>
      <c r="BA13" s="1535"/>
      <c r="BB13" s="1535"/>
      <c r="BC13" s="1533">
        <v>286900</v>
      </c>
      <c r="BD13" s="1535"/>
      <c r="BE13" s="1535"/>
      <c r="BF13" s="1535"/>
      <c r="BG13" s="1535"/>
      <c r="BH13" s="1535"/>
      <c r="BI13" s="1535"/>
      <c r="BJ13" s="1538"/>
      <c r="BK13" s="1534">
        <f>BC13*9</f>
        <v>2582100</v>
      </c>
      <c r="BL13" s="1535"/>
      <c r="BM13" s="1535"/>
      <c r="BN13" s="1535"/>
      <c r="BO13" s="1535"/>
      <c r="BP13" s="1535"/>
      <c r="BQ13" s="1535"/>
      <c r="BR13" s="1535"/>
      <c r="BS13" s="1556"/>
      <c r="BT13" s="1533">
        <v>330400</v>
      </c>
      <c r="BU13" s="1535"/>
      <c r="BV13" s="1535"/>
      <c r="BW13" s="1535"/>
      <c r="BX13" s="1535"/>
      <c r="BY13" s="1535"/>
      <c r="BZ13" s="1535"/>
      <c r="CA13" s="1538"/>
      <c r="CB13" s="1534">
        <f>BT13*9</f>
        <v>2973600</v>
      </c>
      <c r="CC13" s="1535"/>
      <c r="CD13" s="1535"/>
      <c r="CE13" s="1535"/>
      <c r="CF13" s="1535"/>
      <c r="CG13" s="1535"/>
      <c r="CH13" s="1535"/>
      <c r="CI13" s="1535"/>
      <c r="CJ13" s="1556"/>
      <c r="CK13" s="901"/>
      <c r="CL13" s="901"/>
      <c r="CM13" s="901"/>
      <c r="CN13" s="901"/>
      <c r="CO13" s="901"/>
      <c r="CP13" s="901"/>
      <c r="CQ13" s="901"/>
      <c r="CR13" s="901"/>
      <c r="CS13" s="901"/>
      <c r="CT13" s="901"/>
      <c r="CU13" s="901"/>
      <c r="CV13" s="901"/>
      <c r="CW13" s="901"/>
      <c r="CX13" s="901"/>
      <c r="CY13" s="901"/>
      <c r="CZ13" s="901"/>
      <c r="DA13" s="901"/>
      <c r="DB13" s="901"/>
      <c r="DC13" s="901"/>
      <c r="DD13" s="901"/>
      <c r="DE13" s="901"/>
      <c r="DF13" s="901"/>
      <c r="DG13" s="901"/>
      <c r="DH13" s="901"/>
      <c r="DI13" s="901"/>
      <c r="DJ13" s="901"/>
      <c r="DK13" s="901"/>
      <c r="DL13" s="901"/>
      <c r="DM13" s="901"/>
      <c r="DN13" s="901"/>
      <c r="DO13" s="901"/>
      <c r="DP13" s="901"/>
      <c r="DQ13" s="901"/>
      <c r="DR13" s="901"/>
      <c r="DS13" s="901"/>
      <c r="DT13" s="901"/>
      <c r="DU13" s="901"/>
      <c r="DV13" s="901"/>
      <c r="DW13" s="901"/>
      <c r="DX13" s="901"/>
      <c r="DY13" s="901"/>
      <c r="DZ13" s="901"/>
      <c r="EA13" s="901"/>
      <c r="EB13" s="901"/>
      <c r="EC13" s="901"/>
      <c r="ED13" s="901"/>
      <c r="EE13" s="901"/>
      <c r="EF13" s="901"/>
      <c r="EG13" s="901"/>
      <c r="EH13" s="901"/>
      <c r="EI13" s="901"/>
      <c r="EJ13" s="901"/>
      <c r="EK13" s="901"/>
      <c r="EL13" s="901"/>
      <c r="EM13" s="901"/>
      <c r="EN13" s="901"/>
      <c r="EO13" s="901"/>
      <c r="EP13" s="901"/>
      <c r="EQ13" s="901"/>
      <c r="ER13" s="901"/>
      <c r="ES13" s="901"/>
      <c r="ET13" s="901"/>
      <c r="EU13" s="901"/>
      <c r="EV13" s="901"/>
      <c r="EW13" s="901"/>
      <c r="EX13" s="901"/>
      <c r="EY13" s="901"/>
      <c r="EZ13" s="901"/>
      <c r="FA13" s="901"/>
      <c r="FB13" s="901"/>
      <c r="FC13" s="901"/>
      <c r="FD13" s="901"/>
      <c r="FE13" s="901"/>
      <c r="FF13" s="901"/>
      <c r="FG13" s="901"/>
      <c r="FH13" s="901"/>
      <c r="FI13" s="901"/>
      <c r="FJ13" s="901"/>
    </row>
    <row r="14" spans="1:166" ht="19.5" customHeight="1" x14ac:dyDescent="0.15">
      <c r="A14" s="1530"/>
      <c r="B14" s="381"/>
      <c r="C14" s="897" t="s">
        <v>71</v>
      </c>
      <c r="D14" s="1524" t="s">
        <v>56</v>
      </c>
      <c r="E14" s="1524"/>
      <c r="F14" s="899"/>
      <c r="G14" s="359"/>
      <c r="H14" s="1557" t="s">
        <v>56</v>
      </c>
      <c r="I14" s="1557"/>
      <c r="J14" s="1557"/>
      <c r="K14" s="1557"/>
      <c r="L14" s="1557"/>
      <c r="M14" s="875"/>
      <c r="N14" s="875"/>
      <c r="O14" s="875"/>
      <c r="P14" s="821"/>
      <c r="Q14" s="1558" t="s">
        <v>20</v>
      </c>
      <c r="R14" s="1558"/>
      <c r="S14" s="1558"/>
      <c r="T14" s="821"/>
      <c r="U14" s="1559">
        <v>209000</v>
      </c>
      <c r="V14" s="1560"/>
      <c r="W14" s="1560"/>
      <c r="X14" s="1560"/>
      <c r="Y14" s="1560"/>
      <c r="Z14" s="1560"/>
      <c r="AA14" s="1560"/>
      <c r="AB14" s="1561"/>
      <c r="AC14" s="1562">
        <f>U14*3</f>
        <v>627000</v>
      </c>
      <c r="AD14" s="1563"/>
      <c r="AE14" s="1564"/>
      <c r="AF14" s="1564"/>
      <c r="AG14" s="1564"/>
      <c r="AH14" s="1564"/>
      <c r="AI14" s="1564"/>
      <c r="AJ14" s="1564"/>
      <c r="AK14" s="1565"/>
      <c r="AL14" s="1563">
        <v>251300</v>
      </c>
      <c r="AM14" s="1563"/>
      <c r="AN14" s="1563"/>
      <c r="AO14" s="1563"/>
      <c r="AP14" s="1563"/>
      <c r="AQ14" s="1563"/>
      <c r="AR14" s="1563"/>
      <c r="AS14" s="1566"/>
      <c r="AT14" s="1562">
        <f>AL14*3</f>
        <v>753900</v>
      </c>
      <c r="AU14" s="1563"/>
      <c r="AV14" s="1563"/>
      <c r="AW14" s="1563"/>
      <c r="AX14" s="1563"/>
      <c r="AY14" s="1563"/>
      <c r="AZ14" s="1563"/>
      <c r="BA14" s="1563"/>
      <c r="BB14" s="1563"/>
      <c r="BC14" s="1559">
        <v>295700</v>
      </c>
      <c r="BD14" s="1563"/>
      <c r="BE14" s="1563"/>
      <c r="BF14" s="1563"/>
      <c r="BG14" s="1563"/>
      <c r="BH14" s="1563"/>
      <c r="BI14" s="1563"/>
      <c r="BJ14" s="1566"/>
      <c r="BK14" s="1562">
        <f>BC14*3</f>
        <v>887100</v>
      </c>
      <c r="BL14" s="1563"/>
      <c r="BM14" s="1563"/>
      <c r="BN14" s="1563"/>
      <c r="BO14" s="1563"/>
      <c r="BP14" s="1563"/>
      <c r="BQ14" s="1563"/>
      <c r="BR14" s="1563"/>
      <c r="BS14" s="1567"/>
      <c r="BT14" s="1559">
        <v>339000</v>
      </c>
      <c r="BU14" s="1563"/>
      <c r="BV14" s="1563"/>
      <c r="BW14" s="1563"/>
      <c r="BX14" s="1563"/>
      <c r="BY14" s="1563"/>
      <c r="BZ14" s="1563"/>
      <c r="CA14" s="1566"/>
      <c r="CB14" s="1562">
        <f>BT14*3</f>
        <v>1017000</v>
      </c>
      <c r="CC14" s="1563"/>
      <c r="CD14" s="1563"/>
      <c r="CE14" s="1563"/>
      <c r="CF14" s="1563"/>
      <c r="CG14" s="1563"/>
      <c r="CH14" s="1563"/>
      <c r="CI14" s="1563"/>
      <c r="CJ14" s="1567"/>
      <c r="CK14" s="901"/>
      <c r="CL14" s="901"/>
      <c r="CM14" s="901"/>
      <c r="CN14" s="901"/>
      <c r="CO14" s="901"/>
      <c r="CP14" s="901"/>
      <c r="CQ14" s="901"/>
      <c r="CR14" s="901"/>
      <c r="CS14" s="901"/>
      <c r="CT14" s="901"/>
      <c r="CU14" s="901"/>
      <c r="CV14" s="901"/>
      <c r="CW14" s="901"/>
      <c r="CX14" s="901"/>
      <c r="CY14" s="901"/>
      <c r="CZ14" s="901"/>
      <c r="DA14" s="901"/>
      <c r="DB14" s="901"/>
      <c r="DC14" s="901"/>
      <c r="DD14" s="901"/>
      <c r="DE14" s="901"/>
      <c r="DF14" s="901"/>
      <c r="DG14" s="901"/>
      <c r="DH14" s="901"/>
      <c r="DI14" s="901"/>
      <c r="DJ14" s="901"/>
      <c r="DK14" s="901"/>
      <c r="DL14" s="901"/>
      <c r="DM14" s="901"/>
      <c r="DN14" s="901"/>
      <c r="DO14" s="901"/>
      <c r="DP14" s="901"/>
      <c r="DQ14" s="901"/>
      <c r="DR14" s="901"/>
      <c r="DS14" s="901"/>
      <c r="DT14" s="901"/>
      <c r="DU14" s="901"/>
      <c r="DV14" s="901"/>
      <c r="DW14" s="901"/>
      <c r="DX14" s="901"/>
      <c r="DY14" s="901"/>
      <c r="DZ14" s="901"/>
      <c r="EA14" s="901"/>
      <c r="EB14" s="901"/>
      <c r="EC14" s="901"/>
      <c r="ED14" s="901"/>
      <c r="EE14" s="901"/>
      <c r="EF14" s="901"/>
      <c r="EG14" s="901"/>
      <c r="EH14" s="901"/>
      <c r="EI14" s="901"/>
      <c r="EJ14" s="901"/>
      <c r="EK14" s="901"/>
      <c r="EL14" s="901"/>
      <c r="EM14" s="901"/>
      <c r="EN14" s="901"/>
      <c r="EO14" s="901"/>
      <c r="EP14" s="901"/>
      <c r="EQ14" s="901"/>
      <c r="ER14" s="901"/>
      <c r="ES14" s="901"/>
      <c r="ET14" s="901"/>
      <c r="EU14" s="901"/>
      <c r="EV14" s="901"/>
      <c r="EW14" s="901"/>
      <c r="EX14" s="901"/>
      <c r="EY14" s="901"/>
      <c r="EZ14" s="901"/>
      <c r="FA14" s="901"/>
      <c r="FB14" s="901"/>
      <c r="FC14" s="901"/>
      <c r="FD14" s="901"/>
      <c r="FE14" s="901"/>
      <c r="FF14" s="901"/>
      <c r="FG14" s="901"/>
      <c r="FH14" s="901"/>
      <c r="FI14" s="901"/>
      <c r="FJ14" s="901"/>
    </row>
    <row r="15" spans="1:166" ht="19.5" customHeight="1" x14ac:dyDescent="0.15">
      <c r="A15" s="1530"/>
      <c r="B15" s="893"/>
      <c r="C15" s="889" t="s">
        <v>42</v>
      </c>
      <c r="D15" s="1539" t="s">
        <v>43</v>
      </c>
      <c r="E15" s="1539"/>
      <c r="F15" s="907"/>
      <c r="G15" s="360"/>
      <c r="H15" s="1540" t="s">
        <v>44</v>
      </c>
      <c r="I15" s="1540"/>
      <c r="J15" s="1540"/>
      <c r="K15" s="905"/>
      <c r="L15" s="905"/>
      <c r="M15" s="905"/>
      <c r="N15" s="905"/>
      <c r="O15" s="905"/>
      <c r="P15" s="905"/>
      <c r="Q15" s="1541" t="s">
        <v>754</v>
      </c>
      <c r="R15" s="1541"/>
      <c r="S15" s="1541"/>
      <c r="T15" s="905"/>
      <c r="U15" s="1542">
        <f>U13*0.04</f>
        <v>8160</v>
      </c>
      <c r="V15" s="1543"/>
      <c r="W15" s="1543"/>
      <c r="X15" s="1543"/>
      <c r="Y15" s="1543"/>
      <c r="Z15" s="1543"/>
      <c r="AA15" s="1543"/>
      <c r="AB15" s="1544"/>
      <c r="AC15" s="1545">
        <f>U15*9</f>
        <v>73440</v>
      </c>
      <c r="AD15" s="1546"/>
      <c r="AE15" s="1543"/>
      <c r="AF15" s="1543"/>
      <c r="AG15" s="1543"/>
      <c r="AH15" s="1543"/>
      <c r="AI15" s="1543"/>
      <c r="AJ15" s="1543"/>
      <c r="AK15" s="1547"/>
      <c r="AL15" s="1548">
        <f>AL13*0.04</f>
        <v>9624</v>
      </c>
      <c r="AM15" s="1548"/>
      <c r="AN15" s="1548"/>
      <c r="AO15" s="1548"/>
      <c r="AP15" s="1548"/>
      <c r="AQ15" s="1548"/>
      <c r="AR15" s="1548"/>
      <c r="AS15" s="1549"/>
      <c r="AT15" s="1568">
        <f>AL15*9</f>
        <v>86616</v>
      </c>
      <c r="AU15" s="1569"/>
      <c r="AV15" s="1569"/>
      <c r="AW15" s="1569"/>
      <c r="AX15" s="1569"/>
      <c r="AY15" s="1569"/>
      <c r="AZ15" s="1569"/>
      <c r="BA15" s="1569"/>
      <c r="BB15" s="1569"/>
      <c r="BC15" s="1570">
        <f>BC13*0.04</f>
        <v>11476</v>
      </c>
      <c r="BD15" s="1548"/>
      <c r="BE15" s="1548"/>
      <c r="BF15" s="1548"/>
      <c r="BG15" s="1548"/>
      <c r="BH15" s="1548"/>
      <c r="BI15" s="1548"/>
      <c r="BJ15" s="1549"/>
      <c r="BK15" s="1571">
        <f>BC15*9</f>
        <v>103284</v>
      </c>
      <c r="BL15" s="1548"/>
      <c r="BM15" s="1572"/>
      <c r="BN15" s="1572"/>
      <c r="BO15" s="1572"/>
      <c r="BP15" s="1572"/>
      <c r="BQ15" s="1572"/>
      <c r="BR15" s="1572"/>
      <c r="BS15" s="1573"/>
      <c r="BT15" s="1570">
        <f>BT13*0.04</f>
        <v>13216</v>
      </c>
      <c r="BU15" s="1548"/>
      <c r="BV15" s="1548"/>
      <c r="BW15" s="1548"/>
      <c r="BX15" s="1548"/>
      <c r="BY15" s="1548"/>
      <c r="BZ15" s="1548"/>
      <c r="CA15" s="1549"/>
      <c r="CB15" s="1571">
        <f>BT15*9</f>
        <v>118944</v>
      </c>
      <c r="CC15" s="1548"/>
      <c r="CD15" s="1572"/>
      <c r="CE15" s="1572"/>
      <c r="CF15" s="1572"/>
      <c r="CG15" s="1572"/>
      <c r="CH15" s="1572"/>
      <c r="CI15" s="1572"/>
      <c r="CJ15" s="1573"/>
      <c r="CK15" s="901"/>
      <c r="CL15" s="901"/>
      <c r="CM15" s="901"/>
      <c r="CN15" s="901"/>
      <c r="CO15" s="901"/>
      <c r="CP15" s="901"/>
      <c r="CQ15" s="901"/>
      <c r="CR15" s="901"/>
      <c r="CS15" s="901"/>
      <c r="CT15" s="901"/>
      <c r="CU15" s="901"/>
      <c r="CV15" s="901"/>
      <c r="CW15" s="901"/>
      <c r="CX15" s="901"/>
      <c r="CY15" s="901"/>
      <c r="CZ15" s="901"/>
      <c r="DA15" s="901"/>
      <c r="DB15" s="901"/>
      <c r="DC15" s="901"/>
      <c r="DD15" s="901"/>
      <c r="DE15" s="901"/>
      <c r="DF15" s="901"/>
      <c r="DG15" s="901"/>
      <c r="DH15" s="901"/>
      <c r="DI15" s="901"/>
      <c r="DJ15" s="901"/>
      <c r="DK15" s="901"/>
      <c r="DL15" s="901"/>
      <c r="DM15" s="901"/>
      <c r="DN15" s="901"/>
      <c r="DO15" s="901"/>
      <c r="DP15" s="901"/>
      <c r="DQ15" s="901"/>
      <c r="DR15" s="901"/>
      <c r="DS15" s="901"/>
      <c r="DT15" s="901"/>
      <c r="DU15" s="901"/>
      <c r="DV15" s="901"/>
      <c r="DW15" s="901"/>
      <c r="DX15" s="901"/>
      <c r="DY15" s="901"/>
      <c r="DZ15" s="901"/>
      <c r="EA15" s="901"/>
      <c r="EB15" s="901"/>
      <c r="EC15" s="901"/>
      <c r="ED15" s="901"/>
      <c r="EE15" s="901"/>
      <c r="EF15" s="901"/>
      <c r="EG15" s="901"/>
      <c r="EH15" s="901"/>
      <c r="EI15" s="901"/>
      <c r="EJ15" s="901"/>
      <c r="EK15" s="901"/>
      <c r="EL15" s="901"/>
      <c r="EM15" s="901"/>
      <c r="EN15" s="901"/>
      <c r="EO15" s="901"/>
      <c r="EP15" s="901"/>
      <c r="EQ15" s="901"/>
      <c r="ER15" s="901"/>
      <c r="ES15" s="901"/>
      <c r="ET15" s="901"/>
      <c r="EU15" s="901"/>
      <c r="EV15" s="901"/>
      <c r="EW15" s="901"/>
      <c r="EX15" s="901"/>
      <c r="EY15" s="901"/>
      <c r="EZ15" s="901"/>
      <c r="FA15" s="901"/>
      <c r="FB15" s="901"/>
      <c r="FC15" s="901"/>
      <c r="FD15" s="901"/>
      <c r="FE15" s="901"/>
      <c r="FF15" s="901"/>
      <c r="FG15" s="901"/>
      <c r="FH15" s="901"/>
      <c r="FI15" s="901"/>
      <c r="FJ15" s="901"/>
    </row>
    <row r="16" spans="1:166" ht="19.5" customHeight="1" x14ac:dyDescent="0.15">
      <c r="A16" s="1530"/>
      <c r="B16" s="361"/>
      <c r="C16" s="451" t="s">
        <v>66</v>
      </c>
      <c r="D16" s="1524" t="s">
        <v>56</v>
      </c>
      <c r="E16" s="1524"/>
      <c r="F16" s="362"/>
      <c r="G16" s="363"/>
      <c r="H16" s="1574" t="s">
        <v>885</v>
      </c>
      <c r="I16" s="1574"/>
      <c r="J16" s="1574"/>
      <c r="K16" s="364"/>
      <c r="L16" s="364"/>
      <c r="M16" s="364"/>
      <c r="N16" s="364"/>
      <c r="O16" s="364"/>
      <c r="P16" s="364"/>
      <c r="Q16" s="1558" t="s">
        <v>21</v>
      </c>
      <c r="R16" s="1558"/>
      <c r="S16" s="1558"/>
      <c r="T16" s="364"/>
      <c r="U16" s="1559">
        <f>U14*0.04</f>
        <v>8360</v>
      </c>
      <c r="V16" s="1560"/>
      <c r="W16" s="1560"/>
      <c r="X16" s="1560"/>
      <c r="Y16" s="1560"/>
      <c r="Z16" s="1560"/>
      <c r="AA16" s="1560"/>
      <c r="AB16" s="1561"/>
      <c r="AC16" s="1562">
        <f>U16*3</f>
        <v>25080</v>
      </c>
      <c r="AD16" s="1563"/>
      <c r="AE16" s="1560"/>
      <c r="AF16" s="1560"/>
      <c r="AG16" s="1560"/>
      <c r="AH16" s="1560"/>
      <c r="AI16" s="1560"/>
      <c r="AJ16" s="1560"/>
      <c r="AK16" s="1575"/>
      <c r="AL16" s="1563">
        <f>AL14*0.04</f>
        <v>10052</v>
      </c>
      <c r="AM16" s="1563"/>
      <c r="AN16" s="1563"/>
      <c r="AO16" s="1563"/>
      <c r="AP16" s="1563"/>
      <c r="AQ16" s="1563"/>
      <c r="AR16" s="1563"/>
      <c r="AS16" s="1566"/>
      <c r="AT16" s="1581">
        <f>AL16*3</f>
        <v>30156</v>
      </c>
      <c r="AU16" s="1582"/>
      <c r="AV16" s="1582"/>
      <c r="AW16" s="1582"/>
      <c r="AX16" s="1582"/>
      <c r="AY16" s="1582"/>
      <c r="AZ16" s="1582"/>
      <c r="BA16" s="1582"/>
      <c r="BB16" s="1582"/>
      <c r="BC16" s="1559">
        <f>BC14*0.04</f>
        <v>11828</v>
      </c>
      <c r="BD16" s="1563"/>
      <c r="BE16" s="1563"/>
      <c r="BF16" s="1563"/>
      <c r="BG16" s="1563"/>
      <c r="BH16" s="1563"/>
      <c r="BI16" s="1563"/>
      <c r="BJ16" s="1566"/>
      <c r="BK16" s="1562">
        <f>BC16*3</f>
        <v>35484</v>
      </c>
      <c r="BL16" s="1563"/>
      <c r="BM16" s="1563"/>
      <c r="BN16" s="1563"/>
      <c r="BO16" s="1563"/>
      <c r="BP16" s="1563"/>
      <c r="BQ16" s="1563"/>
      <c r="BR16" s="1563"/>
      <c r="BS16" s="1567"/>
      <c r="BT16" s="1559">
        <f>BT14*0.04</f>
        <v>13560</v>
      </c>
      <c r="BU16" s="1563"/>
      <c r="BV16" s="1563"/>
      <c r="BW16" s="1563"/>
      <c r="BX16" s="1563"/>
      <c r="BY16" s="1563"/>
      <c r="BZ16" s="1563"/>
      <c r="CA16" s="1566"/>
      <c r="CB16" s="1562">
        <f>BT16*3</f>
        <v>40680</v>
      </c>
      <c r="CC16" s="1563"/>
      <c r="CD16" s="1563"/>
      <c r="CE16" s="1563"/>
      <c r="CF16" s="1563"/>
      <c r="CG16" s="1563"/>
      <c r="CH16" s="1563"/>
      <c r="CI16" s="1563"/>
      <c r="CJ16" s="1567"/>
      <c r="CK16" s="901"/>
      <c r="CL16" s="901"/>
      <c r="CM16" s="901"/>
      <c r="CN16" s="901"/>
      <c r="CO16" s="901"/>
      <c r="CP16" s="901"/>
      <c r="CQ16" s="901"/>
      <c r="CR16" s="901"/>
      <c r="CS16" s="901"/>
      <c r="CT16" s="901"/>
      <c r="CU16" s="901"/>
      <c r="CV16" s="901"/>
      <c r="CW16" s="901"/>
      <c r="CX16" s="901"/>
      <c r="CY16" s="901"/>
      <c r="CZ16" s="901"/>
      <c r="DA16" s="901"/>
      <c r="DB16" s="901"/>
      <c r="DC16" s="901"/>
      <c r="DD16" s="901"/>
      <c r="DE16" s="901"/>
      <c r="DF16" s="901"/>
      <c r="DG16" s="901"/>
      <c r="DH16" s="901"/>
      <c r="DI16" s="901"/>
      <c r="DJ16" s="901"/>
      <c r="DK16" s="901"/>
      <c r="DL16" s="901"/>
      <c r="DM16" s="901"/>
      <c r="DN16" s="901"/>
      <c r="DO16" s="901"/>
      <c r="DP16" s="901"/>
      <c r="DQ16" s="901"/>
      <c r="DR16" s="901"/>
      <c r="DS16" s="901"/>
      <c r="DT16" s="901"/>
      <c r="DU16" s="901"/>
      <c r="DV16" s="901"/>
      <c r="DW16" s="901"/>
      <c r="DX16" s="901"/>
      <c r="DY16" s="901"/>
      <c r="DZ16" s="901"/>
      <c r="EA16" s="901"/>
      <c r="EB16" s="901"/>
      <c r="EC16" s="901"/>
      <c r="ED16" s="901"/>
      <c r="EE16" s="901"/>
      <c r="EF16" s="901"/>
      <c r="EG16" s="901"/>
      <c r="EH16" s="901"/>
      <c r="EI16" s="901"/>
      <c r="EJ16" s="901"/>
      <c r="EK16" s="901"/>
      <c r="EL16" s="901"/>
      <c r="EM16" s="901"/>
      <c r="EN16" s="901"/>
      <c r="EO16" s="901"/>
      <c r="EP16" s="901"/>
      <c r="EQ16" s="901"/>
      <c r="ER16" s="901"/>
      <c r="ES16" s="901"/>
      <c r="ET16" s="901"/>
      <c r="EU16" s="901"/>
      <c r="EV16" s="901"/>
      <c r="EW16" s="901"/>
      <c r="EX16" s="901"/>
      <c r="EY16" s="901"/>
      <c r="EZ16" s="901"/>
      <c r="FA16" s="901"/>
      <c r="FB16" s="901"/>
      <c r="FC16" s="901"/>
      <c r="FD16" s="901"/>
      <c r="FE16" s="901"/>
      <c r="FF16" s="901"/>
      <c r="FG16" s="901"/>
      <c r="FH16" s="901"/>
      <c r="FI16" s="901"/>
      <c r="FJ16" s="901"/>
    </row>
    <row r="17" spans="1:167" ht="9.75" customHeight="1" x14ac:dyDescent="0.15">
      <c r="A17" s="1530"/>
      <c r="B17" s="1550"/>
      <c r="C17" s="1506" t="s">
        <v>45</v>
      </c>
      <c r="D17" s="1551" t="s">
        <v>46</v>
      </c>
      <c r="E17" s="1551"/>
      <c r="F17" s="907"/>
      <c r="G17" s="360"/>
      <c r="H17" s="1552" t="s">
        <v>47</v>
      </c>
      <c r="I17" s="1552"/>
      <c r="J17" s="1552"/>
      <c r="K17" s="1552"/>
      <c r="L17" s="1552"/>
      <c r="M17" s="1552"/>
      <c r="N17" s="1552"/>
      <c r="O17" s="365"/>
      <c r="P17" s="365"/>
      <c r="Q17" s="1554" t="s">
        <v>754</v>
      </c>
      <c r="R17" s="1554"/>
      <c r="S17" s="1554"/>
      <c r="T17" s="905"/>
      <c r="U17" s="1576">
        <f>INT((U13+U15+U20)*0.03)</f>
        <v>6364</v>
      </c>
      <c r="V17" s="1577"/>
      <c r="W17" s="1577"/>
      <c r="X17" s="1577"/>
      <c r="Y17" s="1577"/>
      <c r="Z17" s="1577"/>
      <c r="AA17" s="1577"/>
      <c r="AB17" s="1578"/>
      <c r="AC17" s="1545">
        <f>U17*9</f>
        <v>57276</v>
      </c>
      <c r="AD17" s="1546"/>
      <c r="AE17" s="1546"/>
      <c r="AF17" s="1546"/>
      <c r="AG17" s="1546"/>
      <c r="AH17" s="1546"/>
      <c r="AI17" s="1546"/>
      <c r="AJ17" s="1546"/>
      <c r="AK17" s="1586"/>
      <c r="AL17" s="1592">
        <f>INT((AL13+AL15+AL20)*0.03)</f>
        <v>7701</v>
      </c>
      <c r="AM17" s="1593"/>
      <c r="AN17" s="1593"/>
      <c r="AO17" s="1593"/>
      <c r="AP17" s="1593"/>
      <c r="AQ17" s="1593"/>
      <c r="AR17" s="1593"/>
      <c r="AS17" s="1594"/>
      <c r="AT17" s="1595">
        <f>AL17*9</f>
        <v>69309</v>
      </c>
      <c r="AU17" s="1592"/>
      <c r="AV17" s="1592"/>
      <c r="AW17" s="1592"/>
      <c r="AX17" s="1592"/>
      <c r="AY17" s="1592"/>
      <c r="AZ17" s="1592"/>
      <c r="BA17" s="1592"/>
      <c r="BB17" s="1592"/>
      <c r="BC17" s="1533">
        <f>INT((BC13+BC15+BC20)*0.03)</f>
        <v>9446</v>
      </c>
      <c r="BD17" s="1515"/>
      <c r="BE17" s="1515"/>
      <c r="BF17" s="1515"/>
      <c r="BG17" s="1515"/>
      <c r="BH17" s="1515"/>
      <c r="BI17" s="1515"/>
      <c r="BJ17" s="1516"/>
      <c r="BK17" s="1534">
        <f>BC17*9</f>
        <v>85014</v>
      </c>
      <c r="BL17" s="1535"/>
      <c r="BM17" s="1535"/>
      <c r="BN17" s="1535"/>
      <c r="BO17" s="1535"/>
      <c r="BP17" s="1535"/>
      <c r="BQ17" s="1535"/>
      <c r="BR17" s="1535"/>
      <c r="BS17" s="1556"/>
      <c r="BT17" s="1533">
        <f>INT((BT13+BT15+BT20)*0.03)</f>
        <v>11103</v>
      </c>
      <c r="BU17" s="1515"/>
      <c r="BV17" s="1515"/>
      <c r="BW17" s="1515"/>
      <c r="BX17" s="1515"/>
      <c r="BY17" s="1515"/>
      <c r="BZ17" s="1515"/>
      <c r="CA17" s="1516"/>
      <c r="CB17" s="1534">
        <f>BT17*9</f>
        <v>99927</v>
      </c>
      <c r="CC17" s="1535"/>
      <c r="CD17" s="1535"/>
      <c r="CE17" s="1535"/>
      <c r="CF17" s="1535"/>
      <c r="CG17" s="1535"/>
      <c r="CH17" s="1535"/>
      <c r="CI17" s="1535"/>
      <c r="CJ17" s="1556"/>
      <c r="CK17" s="901"/>
      <c r="CL17" s="901"/>
      <c r="CM17" s="901"/>
      <c r="CN17" s="901"/>
      <c r="CO17" s="901"/>
      <c r="CP17" s="901"/>
      <c r="CQ17" s="901"/>
      <c r="CR17" s="901"/>
      <c r="CS17" s="901"/>
      <c r="CT17" s="901"/>
      <c r="CU17" s="901"/>
      <c r="CV17" s="901"/>
      <c r="CW17" s="901"/>
      <c r="CX17" s="901"/>
      <c r="CY17" s="901"/>
      <c r="CZ17" s="901"/>
      <c r="DA17" s="901"/>
      <c r="DB17" s="901"/>
      <c r="DC17" s="901"/>
      <c r="DD17" s="901"/>
      <c r="DE17" s="901"/>
      <c r="DF17" s="901"/>
      <c r="DG17" s="901"/>
      <c r="DH17" s="901"/>
      <c r="DI17" s="901"/>
      <c r="DJ17" s="901"/>
      <c r="DK17" s="901"/>
      <c r="DL17" s="901"/>
      <c r="DM17" s="901"/>
      <c r="DN17" s="901"/>
      <c r="DO17" s="901"/>
      <c r="DP17" s="901"/>
      <c r="DQ17" s="901"/>
      <c r="DR17" s="901"/>
      <c r="DS17" s="901"/>
      <c r="DT17" s="901"/>
      <c r="DU17" s="901"/>
      <c r="DV17" s="901"/>
      <c r="DW17" s="901"/>
      <c r="DX17" s="901"/>
      <c r="DY17" s="901"/>
      <c r="DZ17" s="901"/>
      <c r="EA17" s="901"/>
      <c r="EB17" s="901"/>
      <c r="EC17" s="901"/>
      <c r="ED17" s="901"/>
      <c r="EE17" s="901"/>
      <c r="EF17" s="901"/>
      <c r="EG17" s="901"/>
      <c r="EH17" s="901"/>
      <c r="EI17" s="901"/>
      <c r="EJ17" s="901"/>
      <c r="EK17" s="901"/>
      <c r="EL17" s="901"/>
      <c r="EM17" s="901"/>
      <c r="EN17" s="901"/>
      <c r="EO17" s="901"/>
      <c r="EP17" s="901"/>
      <c r="EQ17" s="901"/>
      <c r="ER17" s="901"/>
      <c r="ES17" s="901"/>
      <c r="ET17" s="901"/>
      <c r="EU17" s="901"/>
      <c r="EV17" s="901"/>
      <c r="EW17" s="901"/>
      <c r="EX17" s="901"/>
      <c r="EY17" s="901"/>
      <c r="EZ17" s="901"/>
      <c r="FA17" s="901"/>
      <c r="FB17" s="901"/>
      <c r="FC17" s="901"/>
      <c r="FD17" s="901"/>
      <c r="FE17" s="901"/>
      <c r="FF17" s="901"/>
      <c r="FG17" s="901"/>
      <c r="FH17" s="901"/>
      <c r="FI17" s="901"/>
      <c r="FJ17" s="901"/>
    </row>
    <row r="18" spans="1:167" ht="9.75" customHeight="1" x14ac:dyDescent="0.15">
      <c r="A18" s="1530"/>
      <c r="B18" s="1543"/>
      <c r="C18" s="1506"/>
      <c r="D18" s="1539"/>
      <c r="E18" s="1539"/>
      <c r="F18" s="907"/>
      <c r="G18" s="360"/>
      <c r="H18" s="1553"/>
      <c r="I18" s="1553"/>
      <c r="J18" s="1553"/>
      <c r="K18" s="1553"/>
      <c r="L18" s="1553"/>
      <c r="M18" s="1553"/>
      <c r="N18" s="1553"/>
      <c r="O18" s="366"/>
      <c r="P18" s="366"/>
      <c r="Q18" s="1555"/>
      <c r="R18" s="1555"/>
      <c r="S18" s="1555"/>
      <c r="T18" s="905"/>
      <c r="U18" s="1579"/>
      <c r="V18" s="1569"/>
      <c r="W18" s="1569"/>
      <c r="X18" s="1569"/>
      <c r="Y18" s="1569"/>
      <c r="Z18" s="1569"/>
      <c r="AA18" s="1569"/>
      <c r="AB18" s="1580"/>
      <c r="AC18" s="1571"/>
      <c r="AD18" s="1548"/>
      <c r="AE18" s="1548"/>
      <c r="AF18" s="1548"/>
      <c r="AG18" s="1548"/>
      <c r="AH18" s="1548"/>
      <c r="AI18" s="1548"/>
      <c r="AJ18" s="1548"/>
      <c r="AK18" s="1583"/>
      <c r="AL18" s="1569"/>
      <c r="AM18" s="1569"/>
      <c r="AN18" s="1569"/>
      <c r="AO18" s="1569"/>
      <c r="AP18" s="1569"/>
      <c r="AQ18" s="1569"/>
      <c r="AR18" s="1569"/>
      <c r="AS18" s="1580"/>
      <c r="AT18" s="1568"/>
      <c r="AU18" s="1596"/>
      <c r="AV18" s="1596"/>
      <c r="AW18" s="1596"/>
      <c r="AX18" s="1596"/>
      <c r="AY18" s="1596"/>
      <c r="AZ18" s="1596"/>
      <c r="BA18" s="1596"/>
      <c r="BB18" s="1596"/>
      <c r="BC18" s="1597"/>
      <c r="BD18" s="1572"/>
      <c r="BE18" s="1572"/>
      <c r="BF18" s="1572"/>
      <c r="BG18" s="1572"/>
      <c r="BH18" s="1572"/>
      <c r="BI18" s="1572"/>
      <c r="BJ18" s="1598"/>
      <c r="BK18" s="1571"/>
      <c r="BL18" s="1548"/>
      <c r="BM18" s="1548"/>
      <c r="BN18" s="1548"/>
      <c r="BO18" s="1548"/>
      <c r="BP18" s="1548"/>
      <c r="BQ18" s="1548"/>
      <c r="BR18" s="1548"/>
      <c r="BS18" s="1583"/>
      <c r="BT18" s="1597"/>
      <c r="BU18" s="1572"/>
      <c r="BV18" s="1572"/>
      <c r="BW18" s="1572"/>
      <c r="BX18" s="1572"/>
      <c r="BY18" s="1572"/>
      <c r="BZ18" s="1572"/>
      <c r="CA18" s="1598"/>
      <c r="CB18" s="1571"/>
      <c r="CC18" s="1548"/>
      <c r="CD18" s="1548"/>
      <c r="CE18" s="1548"/>
      <c r="CF18" s="1548"/>
      <c r="CG18" s="1548"/>
      <c r="CH18" s="1548"/>
      <c r="CI18" s="1548"/>
      <c r="CJ18" s="1583"/>
      <c r="CK18" s="901"/>
      <c r="CL18" s="901"/>
      <c r="CM18" s="901"/>
      <c r="CN18" s="901"/>
      <c r="CO18" s="901"/>
      <c r="CP18" s="901"/>
      <c r="CQ18" s="901"/>
      <c r="CR18" s="901"/>
      <c r="CS18" s="901"/>
      <c r="CT18" s="901"/>
      <c r="CU18" s="901"/>
      <c r="CV18" s="901"/>
      <c r="CW18" s="901"/>
      <c r="CX18" s="901"/>
      <c r="CY18" s="901"/>
      <c r="CZ18" s="901"/>
      <c r="DA18" s="901"/>
      <c r="DB18" s="901"/>
      <c r="DC18" s="901"/>
      <c r="DD18" s="901"/>
      <c r="DE18" s="901"/>
      <c r="DF18" s="901"/>
      <c r="DG18" s="901"/>
      <c r="DH18" s="901"/>
      <c r="DI18" s="901"/>
      <c r="DJ18" s="901"/>
      <c r="DK18" s="901"/>
      <c r="DL18" s="901"/>
      <c r="DM18" s="901"/>
      <c r="DN18" s="901"/>
      <c r="DO18" s="901"/>
      <c r="DP18" s="901"/>
      <c r="DQ18" s="901"/>
      <c r="DR18" s="901"/>
      <c r="DS18" s="901"/>
      <c r="DT18" s="901"/>
      <c r="DU18" s="901"/>
      <c r="DV18" s="901"/>
      <c r="DW18" s="901"/>
      <c r="DX18" s="901"/>
      <c r="DY18" s="901"/>
      <c r="DZ18" s="901"/>
      <c r="EA18" s="901"/>
      <c r="EB18" s="901"/>
      <c r="EC18" s="901"/>
      <c r="ED18" s="901"/>
      <c r="EE18" s="901"/>
      <c r="EF18" s="901"/>
      <c r="EG18" s="901"/>
      <c r="EH18" s="901"/>
      <c r="EI18" s="901"/>
      <c r="EJ18" s="901"/>
      <c r="EK18" s="901"/>
      <c r="EL18" s="901"/>
      <c r="EM18" s="901"/>
      <c r="EN18" s="901"/>
      <c r="EO18" s="901"/>
      <c r="EP18" s="901"/>
      <c r="EQ18" s="901"/>
      <c r="ER18" s="901"/>
      <c r="ES18" s="901"/>
      <c r="ET18" s="901"/>
      <c r="EU18" s="901"/>
      <c r="EV18" s="901"/>
      <c r="EW18" s="901"/>
      <c r="EX18" s="901"/>
      <c r="EY18" s="901"/>
      <c r="EZ18" s="901"/>
      <c r="FA18" s="901"/>
      <c r="FB18" s="901"/>
      <c r="FC18" s="901"/>
      <c r="FD18" s="901"/>
      <c r="FE18" s="901"/>
      <c r="FF18" s="901"/>
      <c r="FG18" s="901"/>
      <c r="FH18" s="901"/>
      <c r="FI18" s="901"/>
      <c r="FJ18" s="901"/>
    </row>
    <row r="19" spans="1:167" ht="19.5" customHeight="1" x14ac:dyDescent="0.15">
      <c r="A19" s="1530"/>
      <c r="B19" s="895"/>
      <c r="C19" s="451" t="s">
        <v>67</v>
      </c>
      <c r="D19" s="1524" t="s">
        <v>56</v>
      </c>
      <c r="E19" s="1524"/>
      <c r="F19" s="362"/>
      <c r="G19" s="363"/>
      <c r="H19" s="1584" t="s">
        <v>827</v>
      </c>
      <c r="I19" s="1584"/>
      <c r="J19" s="1584"/>
      <c r="K19" s="1584"/>
      <c r="L19" s="1584"/>
      <c r="M19" s="1584"/>
      <c r="N19" s="1584"/>
      <c r="O19" s="367"/>
      <c r="P19" s="367"/>
      <c r="Q19" s="1585" t="s">
        <v>17</v>
      </c>
      <c r="R19" s="1558"/>
      <c r="S19" s="1558"/>
      <c r="T19" s="367"/>
      <c r="U19" s="1542">
        <f>INT((U14+U16+U20)*0.03)</f>
        <v>6520</v>
      </c>
      <c r="V19" s="1543"/>
      <c r="W19" s="1543"/>
      <c r="X19" s="1543"/>
      <c r="Y19" s="1543"/>
      <c r="Z19" s="1543"/>
      <c r="AA19" s="1543"/>
      <c r="AB19" s="1544"/>
      <c r="AC19" s="1545">
        <f>U19*3</f>
        <v>19560</v>
      </c>
      <c r="AD19" s="1546"/>
      <c r="AE19" s="1546"/>
      <c r="AF19" s="1546"/>
      <c r="AG19" s="1546"/>
      <c r="AH19" s="1546"/>
      <c r="AI19" s="1546"/>
      <c r="AJ19" s="1546"/>
      <c r="AK19" s="1586"/>
      <c r="AL19" s="1546">
        <f>INT((AL14+AL16+AL20)*0.03)</f>
        <v>8035</v>
      </c>
      <c r="AM19" s="1543"/>
      <c r="AN19" s="1543"/>
      <c r="AO19" s="1543"/>
      <c r="AP19" s="1543"/>
      <c r="AQ19" s="1543"/>
      <c r="AR19" s="1543"/>
      <c r="AS19" s="1544"/>
      <c r="AT19" s="1587">
        <f>AL19*3</f>
        <v>24105</v>
      </c>
      <c r="AU19" s="1588"/>
      <c r="AV19" s="1588"/>
      <c r="AW19" s="1588"/>
      <c r="AX19" s="1588"/>
      <c r="AY19" s="1588"/>
      <c r="AZ19" s="1588"/>
      <c r="BA19" s="1588"/>
      <c r="BB19" s="1588"/>
      <c r="BC19" s="1542">
        <f>INT((BC14+BC16+BC20)*0.03)</f>
        <v>9720</v>
      </c>
      <c r="BD19" s="1543"/>
      <c r="BE19" s="1543"/>
      <c r="BF19" s="1543"/>
      <c r="BG19" s="1543"/>
      <c r="BH19" s="1543"/>
      <c r="BI19" s="1543"/>
      <c r="BJ19" s="1544"/>
      <c r="BK19" s="1589">
        <f>BC19*3</f>
        <v>29160</v>
      </c>
      <c r="BL19" s="1590"/>
      <c r="BM19" s="1590"/>
      <c r="BN19" s="1590"/>
      <c r="BO19" s="1590"/>
      <c r="BP19" s="1590"/>
      <c r="BQ19" s="1590"/>
      <c r="BR19" s="1590"/>
      <c r="BS19" s="1591"/>
      <c r="BT19" s="1542">
        <f>INT((BT14+BT16+BT20)*0.03)</f>
        <v>11371</v>
      </c>
      <c r="BU19" s="1543"/>
      <c r="BV19" s="1543"/>
      <c r="BW19" s="1543"/>
      <c r="BX19" s="1543"/>
      <c r="BY19" s="1543"/>
      <c r="BZ19" s="1543"/>
      <c r="CA19" s="1544"/>
      <c r="CB19" s="1589">
        <f>BT19*3</f>
        <v>34113</v>
      </c>
      <c r="CC19" s="1590"/>
      <c r="CD19" s="1590"/>
      <c r="CE19" s="1590"/>
      <c r="CF19" s="1590"/>
      <c r="CG19" s="1590"/>
      <c r="CH19" s="1590"/>
      <c r="CI19" s="1590"/>
      <c r="CJ19" s="1591"/>
      <c r="CK19" s="901"/>
      <c r="CL19" s="901"/>
      <c r="CM19" s="901"/>
      <c r="CN19" s="901"/>
      <c r="CO19" s="901"/>
      <c r="CP19" s="901"/>
      <c r="CQ19" s="901"/>
      <c r="CR19" s="901"/>
      <c r="CS19" s="901"/>
      <c r="CT19" s="901"/>
      <c r="CU19" s="901"/>
      <c r="CV19" s="901"/>
      <c r="CW19" s="901"/>
      <c r="CX19" s="901"/>
      <c r="CY19" s="901"/>
      <c r="CZ19" s="901"/>
      <c r="DA19" s="901"/>
      <c r="DB19" s="901"/>
      <c r="DC19" s="901"/>
      <c r="DD19" s="901"/>
      <c r="DE19" s="901"/>
      <c r="DF19" s="901"/>
      <c r="DG19" s="901"/>
      <c r="DH19" s="901"/>
      <c r="DI19" s="901"/>
      <c r="DJ19" s="901"/>
      <c r="DK19" s="901"/>
      <c r="DL19" s="901"/>
      <c r="DM19" s="901"/>
      <c r="DN19" s="901"/>
      <c r="DO19" s="901"/>
      <c r="DP19" s="901"/>
      <c r="DQ19" s="901"/>
      <c r="DR19" s="901"/>
      <c r="DS19" s="901"/>
      <c r="DT19" s="901"/>
      <c r="DU19" s="901"/>
      <c r="DV19" s="901"/>
      <c r="DW19" s="901"/>
      <c r="DX19" s="901"/>
      <c r="DY19" s="901"/>
      <c r="DZ19" s="901"/>
      <c r="EA19" s="901"/>
      <c r="EB19" s="901"/>
      <c r="EC19" s="901"/>
      <c r="ED19" s="901"/>
      <c r="EE19" s="901"/>
      <c r="EF19" s="901"/>
      <c r="EG19" s="901"/>
      <c r="EH19" s="901"/>
      <c r="EI19" s="901"/>
      <c r="EJ19" s="901"/>
      <c r="EK19" s="901"/>
      <c r="EL19" s="901"/>
      <c r="EM19" s="901"/>
      <c r="EN19" s="901"/>
      <c r="EO19" s="901"/>
      <c r="EP19" s="901"/>
      <c r="EQ19" s="901"/>
      <c r="ER19" s="901"/>
      <c r="ES19" s="901"/>
      <c r="ET19" s="901"/>
      <c r="EU19" s="901"/>
      <c r="EV19" s="901"/>
      <c r="EW19" s="901"/>
      <c r="EX19" s="901"/>
      <c r="EY19" s="901"/>
      <c r="EZ19" s="901"/>
      <c r="FA19" s="901"/>
      <c r="FB19" s="901"/>
      <c r="FC19" s="901"/>
      <c r="FD19" s="901"/>
      <c r="FE19" s="901"/>
      <c r="FF19" s="901"/>
      <c r="FG19" s="901"/>
      <c r="FH19" s="901"/>
      <c r="FI19" s="901"/>
      <c r="FJ19" s="901"/>
    </row>
    <row r="20" spans="1:167" ht="11.25" customHeight="1" x14ac:dyDescent="0.15">
      <c r="A20" s="1530"/>
      <c r="B20" s="1604"/>
      <c r="C20" s="1501" t="s">
        <v>68</v>
      </c>
      <c r="D20" s="1551" t="s">
        <v>48</v>
      </c>
      <c r="E20" s="1551"/>
      <c r="F20" s="894"/>
      <c r="G20" s="368"/>
      <c r="H20" s="1552" t="s">
        <v>985</v>
      </c>
      <c r="I20" s="1552"/>
      <c r="J20" s="1552"/>
      <c r="K20" s="1552"/>
      <c r="L20" s="908" t="s">
        <v>186</v>
      </c>
      <c r="M20" s="908"/>
      <c r="N20" s="908"/>
      <c r="O20" s="908"/>
      <c r="P20" s="908"/>
      <c r="Q20" s="369"/>
      <c r="R20" s="369"/>
      <c r="S20" s="369"/>
      <c r="T20" s="905"/>
      <c r="U20" s="1533">
        <v>0</v>
      </c>
      <c r="V20" s="1515"/>
      <c r="W20" s="1515"/>
      <c r="X20" s="1515"/>
      <c r="Y20" s="1515"/>
      <c r="Z20" s="1515"/>
      <c r="AA20" s="1515"/>
      <c r="AB20" s="1516"/>
      <c r="AC20" s="1534">
        <v>0</v>
      </c>
      <c r="AD20" s="1535"/>
      <c r="AE20" s="1535"/>
      <c r="AF20" s="1535"/>
      <c r="AG20" s="1535"/>
      <c r="AH20" s="1535"/>
      <c r="AI20" s="1535"/>
      <c r="AJ20" s="1535"/>
      <c r="AK20" s="1556"/>
      <c r="AL20" s="1535">
        <v>6500</v>
      </c>
      <c r="AM20" s="1515"/>
      <c r="AN20" s="1515"/>
      <c r="AO20" s="1515"/>
      <c r="AP20" s="1515"/>
      <c r="AQ20" s="1515"/>
      <c r="AR20" s="1515"/>
      <c r="AS20" s="1516"/>
      <c r="AT20" s="1534">
        <f>AL20*12</f>
        <v>78000</v>
      </c>
      <c r="AU20" s="1535"/>
      <c r="AV20" s="1535"/>
      <c r="AW20" s="1535"/>
      <c r="AX20" s="1535"/>
      <c r="AY20" s="1535"/>
      <c r="AZ20" s="1535"/>
      <c r="BA20" s="1535"/>
      <c r="BB20" s="1535"/>
      <c r="BC20" s="1533">
        <v>16500</v>
      </c>
      <c r="BD20" s="1515"/>
      <c r="BE20" s="1515"/>
      <c r="BF20" s="1515"/>
      <c r="BG20" s="1515"/>
      <c r="BH20" s="1515"/>
      <c r="BI20" s="1515"/>
      <c r="BJ20" s="1516"/>
      <c r="BK20" s="1534">
        <f>BC20*12</f>
        <v>198000</v>
      </c>
      <c r="BL20" s="1535"/>
      <c r="BM20" s="1535"/>
      <c r="BN20" s="1535"/>
      <c r="BO20" s="1535"/>
      <c r="BP20" s="1535"/>
      <c r="BQ20" s="1535"/>
      <c r="BR20" s="1535"/>
      <c r="BS20" s="1556"/>
      <c r="BT20" s="1533">
        <v>26500</v>
      </c>
      <c r="BU20" s="1515"/>
      <c r="BV20" s="1515"/>
      <c r="BW20" s="1515"/>
      <c r="BX20" s="1515"/>
      <c r="BY20" s="1515"/>
      <c r="BZ20" s="1515"/>
      <c r="CA20" s="1516"/>
      <c r="CB20" s="1534">
        <f>BT20*12</f>
        <v>318000</v>
      </c>
      <c r="CC20" s="1535"/>
      <c r="CD20" s="1535"/>
      <c r="CE20" s="1535"/>
      <c r="CF20" s="1535"/>
      <c r="CG20" s="1535"/>
      <c r="CH20" s="1535"/>
      <c r="CI20" s="1535"/>
      <c r="CJ20" s="1556"/>
      <c r="CK20" s="901"/>
      <c r="CL20" s="901"/>
      <c r="CM20" s="901"/>
      <c r="CN20" s="901"/>
      <c r="CO20" s="901"/>
      <c r="CP20" s="901"/>
      <c r="CQ20" s="901"/>
      <c r="CR20" s="901"/>
      <c r="CS20" s="901"/>
      <c r="CT20" s="901"/>
      <c r="CU20" s="901"/>
      <c r="CV20" s="901"/>
      <c r="CW20" s="901"/>
      <c r="CX20" s="901"/>
      <c r="CY20" s="901"/>
      <c r="CZ20" s="901"/>
      <c r="DA20" s="901"/>
      <c r="DB20" s="901"/>
      <c r="DC20" s="901"/>
      <c r="DD20" s="901"/>
      <c r="DE20" s="901"/>
      <c r="DF20" s="901"/>
      <c r="DG20" s="901"/>
      <c r="DH20" s="901"/>
      <c r="DI20" s="901"/>
      <c r="DJ20" s="901"/>
      <c r="DK20" s="901"/>
      <c r="DL20" s="901"/>
      <c r="DM20" s="901"/>
      <c r="DN20" s="901"/>
      <c r="DO20" s="901"/>
      <c r="DP20" s="901"/>
      <c r="DQ20" s="901"/>
      <c r="DR20" s="901"/>
      <c r="DS20" s="901"/>
      <c r="DT20" s="901"/>
      <c r="DU20" s="901"/>
      <c r="DV20" s="901"/>
      <c r="DW20" s="901"/>
      <c r="DX20" s="901"/>
      <c r="DY20" s="901"/>
      <c r="DZ20" s="901"/>
      <c r="EA20" s="901"/>
      <c r="EB20" s="901"/>
      <c r="EC20" s="901"/>
      <c r="ED20" s="901"/>
      <c r="EE20" s="901"/>
      <c r="EF20" s="901"/>
      <c r="EG20" s="901"/>
      <c r="EH20" s="901"/>
      <c r="EI20" s="901"/>
      <c r="EJ20" s="901"/>
      <c r="EK20" s="901"/>
      <c r="EL20" s="901"/>
      <c r="EM20" s="901"/>
      <c r="EN20" s="901"/>
      <c r="EO20" s="901"/>
      <c r="EP20" s="901"/>
      <c r="EQ20" s="901"/>
      <c r="ER20" s="901"/>
      <c r="ES20" s="901"/>
      <c r="ET20" s="901"/>
      <c r="EU20" s="901"/>
      <c r="EV20" s="901"/>
      <c r="EW20" s="901"/>
      <c r="EX20" s="901"/>
      <c r="EY20" s="901"/>
      <c r="EZ20" s="901"/>
      <c r="FA20" s="901"/>
      <c r="FB20" s="901"/>
      <c r="FC20" s="901"/>
      <c r="FD20" s="901"/>
      <c r="FE20" s="901"/>
      <c r="FF20" s="901"/>
      <c r="FG20" s="901"/>
      <c r="FH20" s="901"/>
      <c r="FI20" s="901"/>
      <c r="FJ20" s="901"/>
    </row>
    <row r="21" spans="1:167" ht="11.25" customHeight="1" x14ac:dyDescent="0.15">
      <c r="A21" s="1530"/>
      <c r="B21" s="1605"/>
      <c r="C21" s="1606"/>
      <c r="D21" s="1607"/>
      <c r="E21" s="1607"/>
      <c r="F21" s="891"/>
      <c r="G21" s="370"/>
      <c r="H21" s="1574" t="s">
        <v>984</v>
      </c>
      <c r="I21" s="1574"/>
      <c r="J21" s="1574"/>
      <c r="K21" s="1574"/>
      <c r="L21" s="876" t="s">
        <v>186</v>
      </c>
      <c r="M21" s="876"/>
      <c r="N21" s="876"/>
      <c r="O21" s="876"/>
      <c r="P21" s="876"/>
      <c r="Q21" s="876"/>
      <c r="R21" s="876"/>
      <c r="S21" s="876"/>
      <c r="T21" s="371"/>
      <c r="U21" s="1517"/>
      <c r="V21" s="1518"/>
      <c r="W21" s="1518"/>
      <c r="X21" s="1518"/>
      <c r="Y21" s="1518"/>
      <c r="Z21" s="1518"/>
      <c r="AA21" s="1518"/>
      <c r="AB21" s="1519"/>
      <c r="AC21" s="1589"/>
      <c r="AD21" s="1590"/>
      <c r="AE21" s="1590"/>
      <c r="AF21" s="1590"/>
      <c r="AG21" s="1590"/>
      <c r="AH21" s="1590"/>
      <c r="AI21" s="1590"/>
      <c r="AJ21" s="1590"/>
      <c r="AK21" s="1591"/>
      <c r="AL21" s="1518"/>
      <c r="AM21" s="1518"/>
      <c r="AN21" s="1518"/>
      <c r="AO21" s="1518"/>
      <c r="AP21" s="1518"/>
      <c r="AQ21" s="1518"/>
      <c r="AR21" s="1518"/>
      <c r="AS21" s="1519"/>
      <c r="AT21" s="1589"/>
      <c r="AU21" s="1590"/>
      <c r="AV21" s="1590"/>
      <c r="AW21" s="1590"/>
      <c r="AX21" s="1590"/>
      <c r="AY21" s="1590"/>
      <c r="AZ21" s="1590"/>
      <c r="BA21" s="1590"/>
      <c r="BB21" s="1590"/>
      <c r="BC21" s="1517"/>
      <c r="BD21" s="1518"/>
      <c r="BE21" s="1518"/>
      <c r="BF21" s="1518"/>
      <c r="BG21" s="1518"/>
      <c r="BH21" s="1518"/>
      <c r="BI21" s="1518"/>
      <c r="BJ21" s="1519"/>
      <c r="BK21" s="1589"/>
      <c r="BL21" s="1590"/>
      <c r="BM21" s="1590"/>
      <c r="BN21" s="1590"/>
      <c r="BO21" s="1590"/>
      <c r="BP21" s="1590"/>
      <c r="BQ21" s="1590"/>
      <c r="BR21" s="1590"/>
      <c r="BS21" s="1591"/>
      <c r="BT21" s="1517"/>
      <c r="BU21" s="1518"/>
      <c r="BV21" s="1518"/>
      <c r="BW21" s="1518"/>
      <c r="BX21" s="1518"/>
      <c r="BY21" s="1518"/>
      <c r="BZ21" s="1518"/>
      <c r="CA21" s="1519"/>
      <c r="CB21" s="1589"/>
      <c r="CC21" s="1590"/>
      <c r="CD21" s="1590"/>
      <c r="CE21" s="1590"/>
      <c r="CF21" s="1590"/>
      <c r="CG21" s="1590"/>
      <c r="CH21" s="1590"/>
      <c r="CI21" s="1590"/>
      <c r="CJ21" s="1591"/>
      <c r="CK21" s="901"/>
      <c r="CL21" s="901"/>
      <c r="CM21" s="901"/>
      <c r="CN21" s="901"/>
      <c r="CO21" s="901"/>
      <c r="CP21" s="901"/>
      <c r="CQ21" s="901"/>
      <c r="CR21" s="901"/>
      <c r="CS21" s="901"/>
      <c r="CT21" s="901"/>
      <c r="CU21" s="901"/>
      <c r="CV21" s="901"/>
      <c r="CW21" s="901"/>
      <c r="CX21" s="901"/>
      <c r="CY21" s="901"/>
      <c r="CZ21" s="901"/>
      <c r="DA21" s="901"/>
      <c r="DB21" s="901"/>
      <c r="DC21" s="901"/>
      <c r="DD21" s="901"/>
      <c r="DE21" s="901"/>
      <c r="DF21" s="901"/>
      <c r="DG21" s="901"/>
      <c r="DH21" s="901"/>
      <c r="DI21" s="901"/>
      <c r="DJ21" s="901"/>
      <c r="DK21" s="901"/>
      <c r="DL21" s="901"/>
      <c r="DM21" s="901"/>
      <c r="DN21" s="901"/>
      <c r="DO21" s="901"/>
      <c r="DP21" s="901"/>
      <c r="DQ21" s="901"/>
      <c r="DR21" s="901"/>
      <c r="DS21" s="901"/>
      <c r="DT21" s="901"/>
      <c r="DU21" s="901"/>
      <c r="DV21" s="901"/>
      <c r="DW21" s="901"/>
      <c r="DX21" s="901"/>
      <c r="DY21" s="901"/>
      <c r="DZ21" s="901"/>
      <c r="EA21" s="901"/>
      <c r="EB21" s="901"/>
      <c r="EC21" s="901"/>
      <c r="ED21" s="901"/>
      <c r="EE21" s="901"/>
      <c r="EF21" s="901"/>
      <c r="EG21" s="901"/>
      <c r="EH21" s="901"/>
      <c r="EI21" s="901"/>
      <c r="EJ21" s="901"/>
      <c r="EK21" s="901"/>
      <c r="EL21" s="901"/>
      <c r="EM21" s="901"/>
      <c r="EN21" s="901"/>
      <c r="EO21" s="901"/>
      <c r="EP21" s="901"/>
      <c r="EQ21" s="901"/>
      <c r="ER21" s="901"/>
      <c r="ES21" s="901"/>
      <c r="ET21" s="901"/>
      <c r="EU21" s="901"/>
      <c r="EV21" s="901"/>
      <c r="EW21" s="901"/>
      <c r="EX21" s="901"/>
      <c r="EY21" s="901"/>
      <c r="EZ21" s="901"/>
      <c r="FA21" s="901"/>
      <c r="FB21" s="901"/>
      <c r="FC21" s="901"/>
      <c r="FD21" s="901"/>
      <c r="FE21" s="901"/>
      <c r="FF21" s="901"/>
      <c r="FG21" s="901"/>
      <c r="FH21" s="901"/>
      <c r="FI21" s="901"/>
      <c r="FJ21" s="901"/>
    </row>
    <row r="22" spans="1:167" ht="12" customHeight="1" x14ac:dyDescent="0.15">
      <c r="A22" s="1530"/>
      <c r="B22" s="1599"/>
      <c r="C22" s="1501" t="s">
        <v>886</v>
      </c>
      <c r="D22" s="1551" t="s">
        <v>49</v>
      </c>
      <c r="E22" s="1601"/>
      <c r="F22" s="894"/>
      <c r="G22" s="368"/>
      <c r="H22" s="1603" t="s">
        <v>1088</v>
      </c>
      <c r="I22" s="1603"/>
      <c r="J22" s="1603"/>
      <c r="K22" s="1603"/>
      <c r="L22" s="1603"/>
      <c r="M22" s="1603" t="s">
        <v>1089</v>
      </c>
      <c r="N22" s="1603"/>
      <c r="O22" s="1603"/>
      <c r="P22" s="1603"/>
      <c r="Q22" s="908"/>
      <c r="R22" s="908"/>
      <c r="S22" s="908"/>
      <c r="T22" s="908"/>
      <c r="U22" s="1542">
        <v>28000</v>
      </c>
      <c r="V22" s="1543"/>
      <c r="W22" s="1543"/>
      <c r="X22" s="1543"/>
      <c r="Y22" s="1543"/>
      <c r="Z22" s="1543"/>
      <c r="AA22" s="1543"/>
      <c r="AB22" s="1544"/>
      <c r="AC22" s="1545">
        <f>U22*12</f>
        <v>336000</v>
      </c>
      <c r="AD22" s="1546"/>
      <c r="AE22" s="1543"/>
      <c r="AF22" s="1543"/>
      <c r="AG22" s="1543"/>
      <c r="AH22" s="1543"/>
      <c r="AI22" s="1543"/>
      <c r="AJ22" s="1543"/>
      <c r="AK22" s="1547"/>
      <c r="AL22" s="1542">
        <v>28000</v>
      </c>
      <c r="AM22" s="1543"/>
      <c r="AN22" s="1543"/>
      <c r="AO22" s="1543"/>
      <c r="AP22" s="1543"/>
      <c r="AQ22" s="1543"/>
      <c r="AR22" s="1543"/>
      <c r="AS22" s="1544"/>
      <c r="AT22" s="1545">
        <f>AL22*12</f>
        <v>336000</v>
      </c>
      <c r="AU22" s="1546"/>
      <c r="AV22" s="1546"/>
      <c r="AW22" s="1546"/>
      <c r="AX22" s="1546"/>
      <c r="AY22" s="1546"/>
      <c r="AZ22" s="1546"/>
      <c r="BA22" s="1546"/>
      <c r="BB22" s="1546"/>
      <c r="BC22" s="1542">
        <v>28000</v>
      </c>
      <c r="BD22" s="1543"/>
      <c r="BE22" s="1543"/>
      <c r="BF22" s="1543"/>
      <c r="BG22" s="1543"/>
      <c r="BH22" s="1543"/>
      <c r="BI22" s="1543"/>
      <c r="BJ22" s="1544"/>
      <c r="BK22" s="1545">
        <v>324000</v>
      </c>
      <c r="BL22" s="1546"/>
      <c r="BM22" s="1546"/>
      <c r="BN22" s="1546"/>
      <c r="BO22" s="1546"/>
      <c r="BP22" s="1546"/>
      <c r="BQ22" s="1546"/>
      <c r="BR22" s="1546"/>
      <c r="BS22" s="1586"/>
      <c r="BT22" s="1542">
        <v>28000</v>
      </c>
      <c r="BU22" s="1543"/>
      <c r="BV22" s="1543"/>
      <c r="BW22" s="1543"/>
      <c r="BX22" s="1543"/>
      <c r="BY22" s="1543"/>
      <c r="BZ22" s="1543"/>
      <c r="CA22" s="1544"/>
      <c r="CB22" s="1545">
        <v>324000</v>
      </c>
      <c r="CC22" s="1546"/>
      <c r="CD22" s="1546"/>
      <c r="CE22" s="1546"/>
      <c r="CF22" s="1546"/>
      <c r="CG22" s="1546"/>
      <c r="CH22" s="1546"/>
      <c r="CI22" s="1546"/>
      <c r="CJ22" s="1586"/>
      <c r="CK22" s="901"/>
      <c r="CL22" s="901"/>
      <c r="CM22" s="901"/>
      <c r="CN22" s="901"/>
      <c r="CO22" s="901"/>
      <c r="CP22" s="901"/>
      <c r="CQ22" s="901"/>
      <c r="CR22" s="901"/>
      <c r="CS22" s="901"/>
      <c r="CT22" s="901"/>
      <c r="CU22" s="901"/>
      <c r="CV22" s="901"/>
      <c r="CW22" s="901"/>
      <c r="CX22" s="901"/>
      <c r="CY22" s="901"/>
      <c r="CZ22" s="901"/>
      <c r="DA22" s="901"/>
      <c r="DB22" s="901"/>
      <c r="DC22" s="901"/>
      <c r="DD22" s="901"/>
      <c r="DE22" s="901"/>
      <c r="DF22" s="901"/>
      <c r="DG22" s="901"/>
      <c r="DH22" s="901"/>
      <c r="DI22" s="901"/>
      <c r="DJ22" s="901"/>
      <c r="DK22" s="901"/>
      <c r="DL22" s="901"/>
      <c r="DM22" s="901"/>
      <c r="DN22" s="901"/>
      <c r="DO22" s="901"/>
      <c r="DP22" s="901"/>
      <c r="DQ22" s="901"/>
      <c r="DR22" s="901"/>
      <c r="DS22" s="901"/>
      <c r="DT22" s="901"/>
      <c r="DU22" s="901"/>
      <c r="DV22" s="901"/>
      <c r="DW22" s="901"/>
      <c r="DX22" s="901"/>
      <c r="DY22" s="901"/>
      <c r="DZ22" s="901"/>
      <c r="EA22" s="901"/>
      <c r="EB22" s="901"/>
      <c r="EC22" s="901"/>
      <c r="ED22" s="901"/>
      <c r="EE22" s="901"/>
      <c r="EF22" s="901"/>
      <c r="EG22" s="901"/>
      <c r="EH22" s="901"/>
      <c r="EI22" s="901"/>
      <c r="EJ22" s="901"/>
      <c r="EK22" s="901"/>
      <c r="EL22" s="901"/>
      <c r="EM22" s="901"/>
      <c r="EN22" s="901"/>
      <c r="EO22" s="901"/>
      <c r="EP22" s="901"/>
      <c r="EQ22" s="901"/>
      <c r="ER22" s="901"/>
      <c r="ES22" s="901"/>
      <c r="ET22" s="901"/>
      <c r="EU22" s="901"/>
      <c r="EV22" s="901"/>
      <c r="EW22" s="901"/>
      <c r="EX22" s="901"/>
      <c r="EY22" s="901"/>
      <c r="EZ22" s="901"/>
      <c r="FA22" s="901"/>
      <c r="FB22" s="901"/>
      <c r="FC22" s="901"/>
      <c r="FD22" s="901"/>
      <c r="FE22" s="901"/>
      <c r="FF22" s="901"/>
      <c r="FG22" s="901"/>
      <c r="FH22" s="901"/>
      <c r="FI22" s="901"/>
      <c r="FJ22" s="901"/>
    </row>
    <row r="23" spans="1:167" ht="12" customHeight="1" x14ac:dyDescent="0.15">
      <c r="A23" s="1530"/>
      <c r="B23" s="1518"/>
      <c r="C23" s="1600"/>
      <c r="D23" s="1602"/>
      <c r="E23" s="1602"/>
      <c r="F23" s="899"/>
      <c r="G23" s="359"/>
      <c r="H23" s="1608" t="s">
        <v>887</v>
      </c>
      <c r="I23" s="1608"/>
      <c r="J23" s="1608"/>
      <c r="K23" s="1608"/>
      <c r="L23" s="1608"/>
      <c r="M23" s="372" t="s">
        <v>52</v>
      </c>
      <c r="N23" s="725"/>
      <c r="O23" s="725"/>
      <c r="P23" s="725"/>
      <c r="Q23" s="821"/>
      <c r="R23" s="821"/>
      <c r="S23" s="821"/>
      <c r="T23" s="821"/>
      <c r="U23" s="1597"/>
      <c r="V23" s="1572"/>
      <c r="W23" s="1572"/>
      <c r="X23" s="1572"/>
      <c r="Y23" s="1572"/>
      <c r="Z23" s="1572"/>
      <c r="AA23" s="1572"/>
      <c r="AB23" s="1598"/>
      <c r="AC23" s="1614"/>
      <c r="AD23" s="1543"/>
      <c r="AE23" s="1543"/>
      <c r="AF23" s="1543"/>
      <c r="AG23" s="1543"/>
      <c r="AH23" s="1543"/>
      <c r="AI23" s="1543"/>
      <c r="AJ23" s="1543"/>
      <c r="AK23" s="1547"/>
      <c r="AL23" s="1597"/>
      <c r="AM23" s="1572"/>
      <c r="AN23" s="1572"/>
      <c r="AO23" s="1572"/>
      <c r="AP23" s="1572"/>
      <c r="AQ23" s="1572"/>
      <c r="AR23" s="1572"/>
      <c r="AS23" s="1598"/>
      <c r="AT23" s="1589"/>
      <c r="AU23" s="1590"/>
      <c r="AV23" s="1590"/>
      <c r="AW23" s="1590"/>
      <c r="AX23" s="1590"/>
      <c r="AY23" s="1590"/>
      <c r="AZ23" s="1590"/>
      <c r="BA23" s="1590"/>
      <c r="BB23" s="1590"/>
      <c r="BC23" s="1597"/>
      <c r="BD23" s="1572"/>
      <c r="BE23" s="1572"/>
      <c r="BF23" s="1572"/>
      <c r="BG23" s="1572"/>
      <c r="BH23" s="1572"/>
      <c r="BI23" s="1572"/>
      <c r="BJ23" s="1598"/>
      <c r="BK23" s="1589"/>
      <c r="BL23" s="1590"/>
      <c r="BM23" s="1590"/>
      <c r="BN23" s="1590"/>
      <c r="BO23" s="1590"/>
      <c r="BP23" s="1590"/>
      <c r="BQ23" s="1590"/>
      <c r="BR23" s="1590"/>
      <c r="BS23" s="1591"/>
      <c r="BT23" s="1597"/>
      <c r="BU23" s="1572"/>
      <c r="BV23" s="1572"/>
      <c r="BW23" s="1572"/>
      <c r="BX23" s="1572"/>
      <c r="BY23" s="1572"/>
      <c r="BZ23" s="1572"/>
      <c r="CA23" s="1598"/>
      <c r="CB23" s="1589"/>
      <c r="CC23" s="1590"/>
      <c r="CD23" s="1590"/>
      <c r="CE23" s="1590"/>
      <c r="CF23" s="1590"/>
      <c r="CG23" s="1590"/>
      <c r="CH23" s="1590"/>
      <c r="CI23" s="1590"/>
      <c r="CJ23" s="1591"/>
      <c r="CK23" s="901"/>
      <c r="CL23" s="901"/>
      <c r="CM23" s="901"/>
      <c r="CN23" s="901"/>
      <c r="CO23" s="901"/>
      <c r="CP23" s="901"/>
      <c r="CQ23" s="901"/>
      <c r="CR23" s="901"/>
      <c r="CS23" s="901"/>
      <c r="CT23" s="901"/>
      <c r="CU23" s="901"/>
      <c r="CV23" s="901"/>
      <c r="CW23" s="901"/>
      <c r="CX23" s="901"/>
      <c r="CY23" s="901"/>
      <c r="CZ23" s="901"/>
      <c r="DA23" s="901"/>
      <c r="DB23" s="901"/>
      <c r="DC23" s="901"/>
      <c r="DD23" s="901"/>
      <c r="DE23" s="901"/>
      <c r="DF23" s="901"/>
      <c r="DG23" s="901"/>
      <c r="DH23" s="901"/>
      <c r="DI23" s="901"/>
      <c r="DJ23" s="901"/>
      <c r="DK23" s="901"/>
      <c r="DL23" s="901"/>
      <c r="DM23" s="901"/>
      <c r="DN23" s="901"/>
      <c r="DO23" s="901"/>
      <c r="DP23" s="901"/>
      <c r="DQ23" s="901"/>
      <c r="DR23" s="901"/>
      <c r="DS23" s="901"/>
      <c r="DT23" s="901"/>
      <c r="DU23" s="901"/>
      <c r="DV23" s="901"/>
      <c r="DW23" s="901"/>
      <c r="DX23" s="901"/>
      <c r="DY23" s="901"/>
      <c r="DZ23" s="901"/>
      <c r="EA23" s="901"/>
      <c r="EB23" s="901"/>
      <c r="EC23" s="901"/>
      <c r="ED23" s="901"/>
      <c r="EE23" s="901"/>
      <c r="EF23" s="901"/>
      <c r="EG23" s="901"/>
      <c r="EH23" s="901"/>
      <c r="EI23" s="901"/>
      <c r="EJ23" s="901"/>
      <c r="EK23" s="901"/>
      <c r="EL23" s="901"/>
      <c r="EM23" s="901"/>
      <c r="EN23" s="901"/>
      <c r="EO23" s="901"/>
      <c r="EP23" s="901"/>
      <c r="EQ23" s="901"/>
      <c r="ER23" s="901"/>
      <c r="ES23" s="901"/>
      <c r="ET23" s="901"/>
      <c r="EU23" s="901"/>
      <c r="EV23" s="901"/>
      <c r="EW23" s="901"/>
      <c r="EX23" s="901"/>
      <c r="EY23" s="901"/>
      <c r="EZ23" s="901"/>
      <c r="FA23" s="901"/>
      <c r="FB23" s="901"/>
      <c r="FC23" s="901"/>
      <c r="FD23" s="901"/>
      <c r="FE23" s="901"/>
      <c r="FF23" s="901"/>
      <c r="FG23" s="901"/>
      <c r="FH23" s="901"/>
      <c r="FI23" s="901"/>
      <c r="FJ23" s="901"/>
    </row>
    <row r="24" spans="1:167" ht="12.75" customHeight="1" x14ac:dyDescent="0.15">
      <c r="A24" s="1530"/>
      <c r="B24" s="1550"/>
      <c r="C24" s="1506" t="s">
        <v>69</v>
      </c>
      <c r="D24" s="1551" t="s">
        <v>53</v>
      </c>
      <c r="E24" s="1601"/>
      <c r="F24" s="907"/>
      <c r="G24" s="355"/>
      <c r="H24" s="373" t="s">
        <v>54</v>
      </c>
      <c r="I24" s="374"/>
      <c r="J24" s="357"/>
      <c r="K24" s="357"/>
      <c r="L24" s="375"/>
      <c r="M24" s="375"/>
      <c r="N24" s="375"/>
      <c r="O24" s="375"/>
      <c r="P24" s="375"/>
      <c r="Q24" s="1554" t="s">
        <v>754</v>
      </c>
      <c r="R24" s="1554"/>
      <c r="S24" s="1554"/>
      <c r="T24" s="357"/>
      <c r="U24" s="1609">
        <v>2500</v>
      </c>
      <c r="V24" s="1610"/>
      <c r="W24" s="1610"/>
      <c r="X24" s="1610"/>
      <c r="Y24" s="1610"/>
      <c r="Z24" s="1610"/>
      <c r="AA24" s="1610"/>
      <c r="AB24" s="1611"/>
      <c r="AC24" s="1612">
        <f>U24*9</f>
        <v>22500</v>
      </c>
      <c r="AD24" s="1610"/>
      <c r="AE24" s="1610"/>
      <c r="AF24" s="1610"/>
      <c r="AG24" s="1610"/>
      <c r="AH24" s="1610"/>
      <c r="AI24" s="1610"/>
      <c r="AJ24" s="1610"/>
      <c r="AK24" s="1613"/>
      <c r="AL24" s="1610">
        <v>3000</v>
      </c>
      <c r="AM24" s="1610"/>
      <c r="AN24" s="1610"/>
      <c r="AO24" s="1610"/>
      <c r="AP24" s="1610"/>
      <c r="AQ24" s="1610"/>
      <c r="AR24" s="1610"/>
      <c r="AS24" s="1611"/>
      <c r="AT24" s="1612">
        <f>AL24*9</f>
        <v>27000</v>
      </c>
      <c r="AU24" s="1610"/>
      <c r="AV24" s="1610"/>
      <c r="AW24" s="1610"/>
      <c r="AX24" s="1610"/>
      <c r="AY24" s="1610"/>
      <c r="AZ24" s="1610"/>
      <c r="BA24" s="1610"/>
      <c r="BB24" s="1610"/>
      <c r="BC24" s="1609">
        <v>3800</v>
      </c>
      <c r="BD24" s="1610"/>
      <c r="BE24" s="1610"/>
      <c r="BF24" s="1610"/>
      <c r="BG24" s="1610"/>
      <c r="BH24" s="1610"/>
      <c r="BI24" s="1610"/>
      <c r="BJ24" s="1611"/>
      <c r="BK24" s="1612">
        <f>BC24*9</f>
        <v>34200</v>
      </c>
      <c r="BL24" s="1610"/>
      <c r="BM24" s="1610"/>
      <c r="BN24" s="1610"/>
      <c r="BO24" s="1610"/>
      <c r="BP24" s="1610"/>
      <c r="BQ24" s="1610"/>
      <c r="BR24" s="1610"/>
      <c r="BS24" s="1613"/>
      <c r="BT24" s="1609">
        <v>4900</v>
      </c>
      <c r="BU24" s="1610"/>
      <c r="BV24" s="1610"/>
      <c r="BW24" s="1610"/>
      <c r="BX24" s="1610"/>
      <c r="BY24" s="1610"/>
      <c r="BZ24" s="1610"/>
      <c r="CA24" s="1611"/>
      <c r="CB24" s="1612">
        <f>BT24*9</f>
        <v>44100</v>
      </c>
      <c r="CC24" s="1610"/>
      <c r="CD24" s="1610"/>
      <c r="CE24" s="1610"/>
      <c r="CF24" s="1610"/>
      <c r="CG24" s="1610"/>
      <c r="CH24" s="1610"/>
      <c r="CI24" s="1610"/>
      <c r="CJ24" s="1613"/>
      <c r="CK24" s="901"/>
      <c r="CL24" s="901"/>
      <c r="CM24" s="901"/>
      <c r="CN24" s="901"/>
      <c r="CO24" s="901"/>
      <c r="CP24" s="901"/>
      <c r="CQ24" s="901"/>
      <c r="CR24" s="901"/>
      <c r="CS24" s="901"/>
      <c r="CT24" s="901"/>
      <c r="CU24" s="901"/>
      <c r="CV24" s="901"/>
      <c r="CW24" s="901"/>
      <c r="CX24" s="901"/>
      <c r="CY24" s="901"/>
      <c r="CZ24" s="901"/>
      <c r="DA24" s="901"/>
      <c r="DB24" s="901"/>
      <c r="DC24" s="901"/>
      <c r="DD24" s="901"/>
      <c r="DE24" s="901"/>
      <c r="DF24" s="901"/>
      <c r="DG24" s="901"/>
      <c r="DH24" s="901"/>
      <c r="DI24" s="901"/>
      <c r="DJ24" s="901"/>
      <c r="DK24" s="901"/>
      <c r="DL24" s="901"/>
      <c r="DM24" s="901"/>
      <c r="DN24" s="901"/>
      <c r="DO24" s="901"/>
      <c r="DP24" s="901"/>
      <c r="DQ24" s="901"/>
      <c r="DR24" s="901"/>
      <c r="DS24" s="901"/>
      <c r="DT24" s="901"/>
      <c r="DU24" s="901"/>
      <c r="DV24" s="901"/>
      <c r="DW24" s="901"/>
      <c r="DX24" s="901"/>
      <c r="DY24" s="901"/>
      <c r="DZ24" s="901"/>
      <c r="EA24" s="901"/>
      <c r="EB24" s="901"/>
      <c r="EC24" s="901"/>
      <c r="ED24" s="901"/>
      <c r="EE24" s="901"/>
      <c r="EF24" s="901"/>
      <c r="EG24" s="901"/>
      <c r="EH24" s="901"/>
      <c r="EI24" s="901"/>
      <c r="EJ24" s="901"/>
      <c r="EK24" s="901"/>
      <c r="EL24" s="901"/>
      <c r="EM24" s="901"/>
      <c r="EN24" s="901"/>
      <c r="EO24" s="901"/>
      <c r="EP24" s="901"/>
      <c r="EQ24" s="901"/>
      <c r="ER24" s="901"/>
      <c r="ES24" s="901"/>
      <c r="ET24" s="901"/>
      <c r="EU24" s="901"/>
      <c r="EV24" s="901"/>
      <c r="EW24" s="901"/>
      <c r="EX24" s="901"/>
      <c r="EY24" s="901"/>
      <c r="EZ24" s="901"/>
      <c r="FA24" s="901"/>
      <c r="FB24" s="901"/>
      <c r="FC24" s="901"/>
      <c r="FD24" s="901"/>
      <c r="FE24" s="901"/>
      <c r="FF24" s="901"/>
      <c r="FG24" s="901"/>
      <c r="FH24" s="901"/>
      <c r="FI24" s="901"/>
      <c r="FJ24" s="901"/>
    </row>
    <row r="25" spans="1:167" ht="12.75" customHeight="1" x14ac:dyDescent="0.15">
      <c r="A25" s="1530"/>
      <c r="B25" s="1543"/>
      <c r="C25" s="1506"/>
      <c r="D25" s="1607" t="s">
        <v>55</v>
      </c>
      <c r="E25" s="1602"/>
      <c r="F25" s="907"/>
      <c r="G25" s="360"/>
      <c r="H25" s="1623" t="s">
        <v>56</v>
      </c>
      <c r="I25" s="1623"/>
      <c r="J25" s="1623"/>
      <c r="K25" s="1623"/>
      <c r="L25" s="1623"/>
      <c r="M25" s="376"/>
      <c r="N25" s="376"/>
      <c r="O25" s="376"/>
      <c r="P25" s="376"/>
      <c r="Q25" s="1558" t="s">
        <v>21</v>
      </c>
      <c r="R25" s="1558"/>
      <c r="S25" s="1558"/>
      <c r="T25" s="905"/>
      <c r="U25" s="1559">
        <v>2500</v>
      </c>
      <c r="V25" s="1563"/>
      <c r="W25" s="1563"/>
      <c r="X25" s="1563"/>
      <c r="Y25" s="1563"/>
      <c r="Z25" s="1563"/>
      <c r="AA25" s="1563"/>
      <c r="AB25" s="1566"/>
      <c r="AC25" s="1562">
        <f>U25*3</f>
        <v>7500</v>
      </c>
      <c r="AD25" s="1563"/>
      <c r="AE25" s="1563"/>
      <c r="AF25" s="1563"/>
      <c r="AG25" s="1563"/>
      <c r="AH25" s="1563"/>
      <c r="AI25" s="1563"/>
      <c r="AJ25" s="1563"/>
      <c r="AK25" s="1567"/>
      <c r="AL25" s="1563">
        <v>3200</v>
      </c>
      <c r="AM25" s="1563"/>
      <c r="AN25" s="1563"/>
      <c r="AO25" s="1563"/>
      <c r="AP25" s="1563"/>
      <c r="AQ25" s="1563"/>
      <c r="AR25" s="1563"/>
      <c r="AS25" s="1566"/>
      <c r="AT25" s="1562">
        <f>AL25*3</f>
        <v>9600</v>
      </c>
      <c r="AU25" s="1563"/>
      <c r="AV25" s="1563"/>
      <c r="AW25" s="1563"/>
      <c r="AX25" s="1563"/>
      <c r="AY25" s="1563"/>
      <c r="AZ25" s="1563"/>
      <c r="BA25" s="1563"/>
      <c r="BB25" s="1563"/>
      <c r="BC25" s="1559">
        <v>4100</v>
      </c>
      <c r="BD25" s="1563"/>
      <c r="BE25" s="1563"/>
      <c r="BF25" s="1563"/>
      <c r="BG25" s="1563"/>
      <c r="BH25" s="1563"/>
      <c r="BI25" s="1563"/>
      <c r="BJ25" s="1566"/>
      <c r="BK25" s="1562">
        <f>BC25*3</f>
        <v>12300</v>
      </c>
      <c r="BL25" s="1563"/>
      <c r="BM25" s="1563"/>
      <c r="BN25" s="1563"/>
      <c r="BO25" s="1563"/>
      <c r="BP25" s="1563"/>
      <c r="BQ25" s="1563"/>
      <c r="BR25" s="1563"/>
      <c r="BS25" s="1567"/>
      <c r="BT25" s="1559">
        <v>5100</v>
      </c>
      <c r="BU25" s="1563"/>
      <c r="BV25" s="1563"/>
      <c r="BW25" s="1563"/>
      <c r="BX25" s="1563"/>
      <c r="BY25" s="1563"/>
      <c r="BZ25" s="1563"/>
      <c r="CA25" s="1566"/>
      <c r="CB25" s="1562">
        <f>BT25*3</f>
        <v>15300</v>
      </c>
      <c r="CC25" s="1563"/>
      <c r="CD25" s="1563"/>
      <c r="CE25" s="1563"/>
      <c r="CF25" s="1563"/>
      <c r="CG25" s="1563"/>
      <c r="CH25" s="1563"/>
      <c r="CI25" s="1563"/>
      <c r="CJ25" s="1567"/>
      <c r="CK25" s="901"/>
      <c r="CL25" s="901"/>
      <c r="CM25" s="901"/>
      <c r="CN25" s="901"/>
      <c r="CO25" s="901"/>
      <c r="CP25" s="901"/>
      <c r="CQ25" s="901"/>
      <c r="CR25" s="901"/>
      <c r="CS25" s="901"/>
      <c r="CT25" s="901"/>
      <c r="CU25" s="901"/>
      <c r="CV25" s="901"/>
      <c r="CW25" s="901"/>
      <c r="CX25" s="901"/>
      <c r="CY25" s="901"/>
      <c r="CZ25" s="901"/>
      <c r="DA25" s="901"/>
      <c r="DB25" s="901"/>
      <c r="DC25" s="901"/>
      <c r="DD25" s="901"/>
      <c r="DE25" s="901"/>
      <c r="DF25" s="901"/>
      <c r="DG25" s="901"/>
      <c r="DH25" s="901"/>
      <c r="DI25" s="901"/>
      <c r="DJ25" s="901"/>
      <c r="DK25" s="901"/>
      <c r="DL25" s="901"/>
      <c r="DM25" s="901"/>
      <c r="DN25" s="901"/>
      <c r="DO25" s="901"/>
      <c r="DP25" s="901"/>
      <c r="DQ25" s="901"/>
      <c r="DR25" s="901"/>
      <c r="DS25" s="901"/>
      <c r="DT25" s="901"/>
      <c r="DU25" s="901"/>
      <c r="DV25" s="901"/>
      <c r="DW25" s="901"/>
      <c r="DX25" s="901"/>
      <c r="DY25" s="901"/>
      <c r="DZ25" s="901"/>
      <c r="EA25" s="901"/>
      <c r="EB25" s="901"/>
      <c r="EC25" s="901"/>
      <c r="ED25" s="901"/>
      <c r="EE25" s="901"/>
      <c r="EF25" s="901"/>
      <c r="EG25" s="901"/>
      <c r="EH25" s="901"/>
      <c r="EI25" s="901"/>
      <c r="EJ25" s="901"/>
      <c r="EK25" s="901"/>
      <c r="EL25" s="901"/>
      <c r="EM25" s="901"/>
      <c r="EN25" s="901"/>
      <c r="EO25" s="901"/>
      <c r="EP25" s="901"/>
      <c r="EQ25" s="901"/>
      <c r="ER25" s="901"/>
      <c r="ES25" s="901"/>
      <c r="ET25" s="901"/>
      <c r="EU25" s="901"/>
      <c r="EV25" s="901"/>
      <c r="EW25" s="901"/>
      <c r="EX25" s="901"/>
      <c r="EY25" s="901"/>
      <c r="EZ25" s="901"/>
      <c r="FA25" s="901"/>
      <c r="FB25" s="901"/>
      <c r="FC25" s="901"/>
      <c r="FD25" s="901"/>
      <c r="FE25" s="901"/>
      <c r="FF25" s="901"/>
      <c r="FG25" s="901"/>
      <c r="FH25" s="901"/>
      <c r="FI25" s="901"/>
      <c r="FJ25" s="901"/>
    </row>
    <row r="26" spans="1:167" ht="19.5" customHeight="1" x14ac:dyDescent="0.15">
      <c r="A26" s="1530"/>
      <c r="B26" s="377"/>
      <c r="C26" s="452" t="s">
        <v>57</v>
      </c>
      <c r="D26" s="1615" t="s">
        <v>58</v>
      </c>
      <c r="E26" s="1616"/>
      <c r="F26" s="900"/>
      <c r="G26" s="378"/>
      <c r="H26" s="379"/>
      <c r="I26" s="903"/>
      <c r="J26" s="903"/>
      <c r="K26" s="903"/>
      <c r="L26" s="903"/>
      <c r="M26" s="903"/>
      <c r="N26" s="903"/>
      <c r="O26" s="903"/>
      <c r="P26" s="903"/>
      <c r="Q26" s="903"/>
      <c r="R26" s="903"/>
      <c r="S26" s="903"/>
      <c r="T26" s="903"/>
      <c r="U26" s="1617">
        <v>0</v>
      </c>
      <c r="V26" s="1518"/>
      <c r="W26" s="1518"/>
      <c r="X26" s="1518"/>
      <c r="Y26" s="1518"/>
      <c r="Z26" s="1518"/>
      <c r="AA26" s="1518"/>
      <c r="AB26" s="1519"/>
      <c r="AC26" s="1589">
        <v>0</v>
      </c>
      <c r="AD26" s="1590"/>
      <c r="AE26" s="1518"/>
      <c r="AF26" s="1518"/>
      <c r="AG26" s="1518"/>
      <c r="AH26" s="1518"/>
      <c r="AI26" s="1518"/>
      <c r="AJ26" s="1518"/>
      <c r="AK26" s="1618"/>
      <c r="AL26" s="1619">
        <v>0</v>
      </c>
      <c r="AM26" s="1620"/>
      <c r="AN26" s="1620"/>
      <c r="AO26" s="1620"/>
      <c r="AP26" s="1620"/>
      <c r="AQ26" s="1620"/>
      <c r="AR26" s="1620"/>
      <c r="AS26" s="1621"/>
      <c r="AT26" s="1622">
        <v>0</v>
      </c>
      <c r="AU26" s="1620"/>
      <c r="AV26" s="1620"/>
      <c r="AW26" s="1620"/>
      <c r="AX26" s="1620"/>
      <c r="AY26" s="1620"/>
      <c r="AZ26" s="1620"/>
      <c r="BA26" s="1620"/>
      <c r="BB26" s="1620"/>
      <c r="BC26" s="1625">
        <v>0</v>
      </c>
      <c r="BD26" s="1620"/>
      <c r="BE26" s="1620"/>
      <c r="BF26" s="1620"/>
      <c r="BG26" s="1620"/>
      <c r="BH26" s="1620"/>
      <c r="BI26" s="1620"/>
      <c r="BJ26" s="1621"/>
      <c r="BK26" s="1622">
        <v>0</v>
      </c>
      <c r="BL26" s="1619"/>
      <c r="BM26" s="1620"/>
      <c r="BN26" s="1620"/>
      <c r="BO26" s="1620"/>
      <c r="BP26" s="1620"/>
      <c r="BQ26" s="1620"/>
      <c r="BR26" s="1620"/>
      <c r="BS26" s="1624"/>
      <c r="BT26" s="1625">
        <v>0</v>
      </c>
      <c r="BU26" s="1620"/>
      <c r="BV26" s="1620"/>
      <c r="BW26" s="1620"/>
      <c r="BX26" s="1620"/>
      <c r="BY26" s="1620"/>
      <c r="BZ26" s="1620"/>
      <c r="CA26" s="1621"/>
      <c r="CB26" s="1622">
        <v>0</v>
      </c>
      <c r="CC26" s="1619"/>
      <c r="CD26" s="1620"/>
      <c r="CE26" s="1620"/>
      <c r="CF26" s="1620"/>
      <c r="CG26" s="1620"/>
      <c r="CH26" s="1620"/>
      <c r="CI26" s="1620"/>
      <c r="CJ26" s="1624"/>
      <c r="CK26" s="901"/>
      <c r="CL26" s="901"/>
      <c r="CM26" s="901"/>
      <c r="CN26" s="901"/>
      <c r="CO26" s="901"/>
      <c r="CP26" s="901"/>
      <c r="CQ26" s="901"/>
      <c r="CR26" s="901"/>
      <c r="CS26" s="901"/>
      <c r="CT26" s="901"/>
      <c r="CU26" s="901"/>
      <c r="CV26" s="901"/>
      <c r="CW26" s="901"/>
      <c r="CX26" s="901"/>
      <c r="CY26" s="901"/>
      <c r="CZ26" s="901"/>
      <c r="DA26" s="901"/>
      <c r="DB26" s="901"/>
      <c r="DC26" s="901"/>
      <c r="DD26" s="901"/>
      <c r="DE26" s="901"/>
      <c r="DF26" s="901"/>
      <c r="DG26" s="901"/>
      <c r="DH26" s="901"/>
      <c r="DI26" s="901"/>
      <c r="DJ26" s="901"/>
      <c r="DK26" s="901"/>
      <c r="DL26" s="901"/>
      <c r="DM26" s="901"/>
      <c r="DN26" s="901"/>
      <c r="DO26" s="901"/>
      <c r="DP26" s="901"/>
      <c r="DQ26" s="901"/>
      <c r="DR26" s="901"/>
      <c r="DS26" s="901"/>
      <c r="DT26" s="901"/>
      <c r="DU26" s="901"/>
      <c r="DV26" s="901"/>
      <c r="DW26" s="901"/>
      <c r="DX26" s="901"/>
      <c r="DY26" s="901"/>
      <c r="DZ26" s="901"/>
      <c r="EA26" s="901"/>
      <c r="EB26" s="901"/>
      <c r="EC26" s="901"/>
      <c r="ED26" s="901"/>
      <c r="EE26" s="901"/>
      <c r="EF26" s="901"/>
      <c r="EG26" s="901"/>
      <c r="EH26" s="901"/>
      <c r="EI26" s="901"/>
      <c r="EJ26" s="901"/>
      <c r="EK26" s="901"/>
      <c r="EL26" s="901"/>
      <c r="EM26" s="901"/>
      <c r="EN26" s="901"/>
      <c r="EO26" s="901"/>
      <c r="EP26" s="901"/>
      <c r="EQ26" s="901"/>
      <c r="ER26" s="901"/>
      <c r="ES26" s="901"/>
      <c r="ET26" s="901"/>
      <c r="EU26" s="901"/>
      <c r="EV26" s="901"/>
      <c r="EW26" s="901"/>
      <c r="EX26" s="901"/>
      <c r="EY26" s="901"/>
      <c r="EZ26" s="901"/>
      <c r="FA26" s="901"/>
      <c r="FB26" s="901"/>
      <c r="FC26" s="901"/>
      <c r="FD26" s="901"/>
      <c r="FE26" s="901"/>
      <c r="FF26" s="901"/>
      <c r="FG26" s="901"/>
      <c r="FH26" s="901"/>
      <c r="FI26" s="901"/>
      <c r="FJ26" s="901"/>
    </row>
    <row r="27" spans="1:167" ht="17.25" customHeight="1" x14ac:dyDescent="0.15">
      <c r="A27" s="1530"/>
      <c r="B27" s="898"/>
      <c r="C27" s="1501" t="s">
        <v>888</v>
      </c>
      <c r="D27" s="1551" t="s">
        <v>755</v>
      </c>
      <c r="E27" s="1638"/>
      <c r="F27" s="894"/>
      <c r="G27" s="355"/>
      <c r="H27" s="380"/>
      <c r="I27" s="357"/>
      <c r="J27" s="357"/>
      <c r="K27" s="357"/>
      <c r="L27" s="357"/>
      <c r="M27" s="357"/>
      <c r="N27" s="357"/>
      <c r="O27" s="357"/>
      <c r="P27" s="357"/>
      <c r="Q27" s="1554" t="s">
        <v>754</v>
      </c>
      <c r="R27" s="1554"/>
      <c r="S27" s="1554"/>
      <c r="T27" s="357"/>
      <c r="U27" s="1533">
        <f>SUM(U13,U15,U17,U20,U22,U24,U26)</f>
        <v>249024</v>
      </c>
      <c r="V27" s="1515"/>
      <c r="W27" s="1515"/>
      <c r="X27" s="1515"/>
      <c r="Y27" s="1515"/>
      <c r="Z27" s="1515"/>
      <c r="AA27" s="1515"/>
      <c r="AB27" s="1516"/>
      <c r="AC27" s="1612"/>
      <c r="AD27" s="1610"/>
      <c r="AE27" s="1640"/>
      <c r="AF27" s="1640"/>
      <c r="AG27" s="1640"/>
      <c r="AH27" s="1640"/>
      <c r="AI27" s="1640"/>
      <c r="AJ27" s="1640"/>
      <c r="AK27" s="1641"/>
      <c r="AL27" s="1533">
        <f>SUM(AL13,AL15,AL17,AL20,AL22,AL24,AL26)</f>
        <v>295425</v>
      </c>
      <c r="AM27" s="1515"/>
      <c r="AN27" s="1515"/>
      <c r="AO27" s="1515"/>
      <c r="AP27" s="1515"/>
      <c r="AQ27" s="1515"/>
      <c r="AR27" s="1515"/>
      <c r="AS27" s="1516"/>
      <c r="AT27" s="1534"/>
      <c r="AU27" s="1535"/>
      <c r="AV27" s="1535"/>
      <c r="AW27" s="1535"/>
      <c r="AX27" s="1535"/>
      <c r="AY27" s="1535"/>
      <c r="AZ27" s="1535"/>
      <c r="BA27" s="1535"/>
      <c r="BB27" s="1535"/>
      <c r="BC27" s="1533">
        <f>SUM(BC13,BC15,BC17,BC20,BC22,BC24,BC26)</f>
        <v>356122</v>
      </c>
      <c r="BD27" s="1515"/>
      <c r="BE27" s="1515"/>
      <c r="BF27" s="1515"/>
      <c r="BG27" s="1515"/>
      <c r="BH27" s="1515"/>
      <c r="BI27" s="1515"/>
      <c r="BJ27" s="1516"/>
      <c r="BK27" s="1534"/>
      <c r="BL27" s="1535"/>
      <c r="BM27" s="1535"/>
      <c r="BN27" s="1535"/>
      <c r="BO27" s="1535"/>
      <c r="BP27" s="1535"/>
      <c r="BQ27" s="1535"/>
      <c r="BR27" s="1535"/>
      <c r="BS27" s="1556"/>
      <c r="BT27" s="1533">
        <f>SUM(BT13,BT15,BT17,BT20,BT22,BT24,BT26)</f>
        <v>414119</v>
      </c>
      <c r="BU27" s="1515"/>
      <c r="BV27" s="1515"/>
      <c r="BW27" s="1515"/>
      <c r="BX27" s="1515"/>
      <c r="BY27" s="1515"/>
      <c r="BZ27" s="1515"/>
      <c r="CA27" s="1516"/>
      <c r="CB27" s="1534"/>
      <c r="CC27" s="1535"/>
      <c r="CD27" s="1535"/>
      <c r="CE27" s="1535"/>
      <c r="CF27" s="1535"/>
      <c r="CG27" s="1535"/>
      <c r="CH27" s="1535"/>
      <c r="CI27" s="1535"/>
      <c r="CJ27" s="1556"/>
      <c r="CK27" s="901"/>
      <c r="CL27" s="901"/>
      <c r="CM27" s="901"/>
      <c r="CN27" s="901"/>
      <c r="CO27" s="901"/>
      <c r="CP27" s="901"/>
      <c r="CQ27" s="901"/>
      <c r="CR27" s="901"/>
      <c r="CS27" s="901"/>
      <c r="CT27" s="901"/>
      <c r="CU27" s="901"/>
      <c r="CV27" s="901"/>
      <c r="CW27" s="901"/>
      <c r="CX27" s="901"/>
      <c r="CY27" s="901"/>
      <c r="CZ27" s="901"/>
      <c r="DA27" s="901"/>
      <c r="DB27" s="901"/>
      <c r="DC27" s="901"/>
      <c r="DD27" s="901"/>
      <c r="DE27" s="901"/>
      <c r="DF27" s="901"/>
      <c r="DG27" s="901"/>
      <c r="DH27" s="901"/>
      <c r="DI27" s="901"/>
      <c r="DJ27" s="901"/>
      <c r="DK27" s="901"/>
      <c r="DL27" s="901"/>
      <c r="DM27" s="901"/>
      <c r="DN27" s="901"/>
      <c r="DO27" s="901"/>
      <c r="DP27" s="901"/>
      <c r="DQ27" s="901"/>
      <c r="DR27" s="901"/>
      <c r="DS27" s="901"/>
      <c r="DT27" s="901"/>
      <c r="DU27" s="901"/>
      <c r="DV27" s="901"/>
      <c r="DW27" s="901"/>
      <c r="DX27" s="901"/>
      <c r="DY27" s="901"/>
      <c r="DZ27" s="901"/>
      <c r="EA27" s="901"/>
      <c r="EB27" s="901"/>
      <c r="EC27" s="901"/>
      <c r="ED27" s="901"/>
      <c r="EE27" s="901"/>
      <c r="EF27" s="901"/>
      <c r="EG27" s="901"/>
      <c r="EH27" s="901"/>
      <c r="EI27" s="901"/>
      <c r="EJ27" s="901"/>
      <c r="EK27" s="901"/>
      <c r="EL27" s="901"/>
      <c r="EM27" s="901"/>
      <c r="EN27" s="901"/>
      <c r="EO27" s="901"/>
      <c r="EP27" s="901"/>
      <c r="EQ27" s="901"/>
      <c r="ER27" s="901"/>
      <c r="ES27" s="901"/>
      <c r="ET27" s="901"/>
      <c r="EU27" s="901"/>
      <c r="EV27" s="901"/>
      <c r="EW27" s="901"/>
      <c r="EX27" s="901"/>
      <c r="EY27" s="901"/>
      <c r="EZ27" s="901"/>
      <c r="FA27" s="901"/>
      <c r="FB27" s="901"/>
      <c r="FC27" s="901"/>
      <c r="FD27" s="901"/>
      <c r="FE27" s="901"/>
      <c r="FF27" s="901"/>
      <c r="FG27" s="901"/>
      <c r="FH27" s="901"/>
      <c r="FI27" s="901"/>
      <c r="FJ27" s="892"/>
      <c r="FK27" s="892"/>
    </row>
    <row r="28" spans="1:167" ht="17.25" customHeight="1" x14ac:dyDescent="0.15">
      <c r="A28" s="1530"/>
      <c r="B28" s="453"/>
      <c r="C28" s="1506"/>
      <c r="D28" s="1639"/>
      <c r="E28" s="1639"/>
      <c r="F28" s="907"/>
      <c r="G28" s="360"/>
      <c r="H28" s="454"/>
      <c r="I28" s="905"/>
      <c r="J28" s="905"/>
      <c r="K28" s="905"/>
      <c r="L28" s="905"/>
      <c r="M28" s="905"/>
      <c r="N28" s="905"/>
      <c r="O28" s="905"/>
      <c r="P28" s="905"/>
      <c r="Q28" s="1633" t="s">
        <v>21</v>
      </c>
      <c r="R28" s="1633"/>
      <c r="S28" s="1633"/>
      <c r="T28" s="905"/>
      <c r="U28" s="1634">
        <f>SUM(U14,U16,U19,U20,U22,U25,U26)</f>
        <v>254380</v>
      </c>
      <c r="V28" s="1635"/>
      <c r="W28" s="1635"/>
      <c r="X28" s="1635"/>
      <c r="Y28" s="1635"/>
      <c r="Z28" s="1635"/>
      <c r="AA28" s="1635"/>
      <c r="AB28" s="1636"/>
      <c r="AC28" s="1626"/>
      <c r="AD28" s="1627"/>
      <c r="AE28" s="1635"/>
      <c r="AF28" s="1635"/>
      <c r="AG28" s="1635"/>
      <c r="AH28" s="1635"/>
      <c r="AI28" s="1635"/>
      <c r="AJ28" s="1635"/>
      <c r="AK28" s="1637"/>
      <c r="AL28" s="1634">
        <f>SUM(AL14,AL16,AL19,AL20,AL22,AL25,AL26)</f>
        <v>307087</v>
      </c>
      <c r="AM28" s="1635"/>
      <c r="AN28" s="1635"/>
      <c r="AO28" s="1635"/>
      <c r="AP28" s="1635"/>
      <c r="AQ28" s="1635"/>
      <c r="AR28" s="1635"/>
      <c r="AS28" s="1636"/>
      <c r="AT28" s="1626"/>
      <c r="AU28" s="1627"/>
      <c r="AV28" s="1627"/>
      <c r="AW28" s="1627"/>
      <c r="AX28" s="1627"/>
      <c r="AY28" s="1627"/>
      <c r="AZ28" s="1627"/>
      <c r="BA28" s="1627"/>
      <c r="BB28" s="1628"/>
      <c r="BC28" s="1634">
        <f>SUM(BC14,BC16,BC19,BC20,BC22,BC25,BC26)</f>
        <v>365848</v>
      </c>
      <c r="BD28" s="1635"/>
      <c r="BE28" s="1635"/>
      <c r="BF28" s="1635"/>
      <c r="BG28" s="1635"/>
      <c r="BH28" s="1635"/>
      <c r="BI28" s="1635"/>
      <c r="BJ28" s="1636"/>
      <c r="BK28" s="1626"/>
      <c r="BL28" s="1627"/>
      <c r="BM28" s="1627"/>
      <c r="BN28" s="1627"/>
      <c r="BO28" s="1627"/>
      <c r="BP28" s="1627"/>
      <c r="BQ28" s="1627"/>
      <c r="BR28" s="1627"/>
      <c r="BS28" s="1628"/>
      <c r="BT28" s="1634">
        <f>SUM(BT14,BT16,BT19,BT20,BT22,BT25,BT26)</f>
        <v>423531</v>
      </c>
      <c r="BU28" s="1635"/>
      <c r="BV28" s="1635"/>
      <c r="BW28" s="1635"/>
      <c r="BX28" s="1635"/>
      <c r="BY28" s="1635"/>
      <c r="BZ28" s="1635"/>
      <c r="CA28" s="1636"/>
      <c r="CB28" s="1626"/>
      <c r="CC28" s="1627"/>
      <c r="CD28" s="1627"/>
      <c r="CE28" s="1627"/>
      <c r="CF28" s="1627"/>
      <c r="CG28" s="1627"/>
      <c r="CH28" s="1627"/>
      <c r="CI28" s="1627"/>
      <c r="CJ28" s="1628"/>
      <c r="CK28" s="901"/>
      <c r="CL28" s="901"/>
      <c r="CM28" s="901"/>
      <c r="CN28" s="901"/>
      <c r="CO28" s="901"/>
      <c r="CP28" s="901"/>
      <c r="CQ28" s="901"/>
      <c r="CR28" s="901"/>
      <c r="CS28" s="901"/>
      <c r="CT28" s="901"/>
      <c r="CU28" s="901"/>
      <c r="CV28" s="901"/>
      <c r="CW28" s="901"/>
      <c r="CX28" s="901"/>
      <c r="CY28" s="901"/>
      <c r="CZ28" s="901"/>
      <c r="DA28" s="901"/>
      <c r="DB28" s="901"/>
      <c r="DC28" s="901"/>
      <c r="DD28" s="901"/>
      <c r="DE28" s="901"/>
      <c r="DF28" s="901"/>
      <c r="DG28" s="901"/>
      <c r="DH28" s="901"/>
      <c r="DI28" s="901"/>
      <c r="DJ28" s="901"/>
      <c r="DK28" s="901"/>
      <c r="DL28" s="901"/>
      <c r="DM28" s="901"/>
      <c r="DN28" s="901"/>
      <c r="DO28" s="901"/>
      <c r="DP28" s="901"/>
      <c r="DQ28" s="901"/>
      <c r="DR28" s="901"/>
      <c r="DS28" s="901"/>
      <c r="DT28" s="901"/>
      <c r="DU28" s="901"/>
      <c r="DV28" s="901"/>
      <c r="DW28" s="901"/>
      <c r="DX28" s="901"/>
      <c r="DY28" s="901"/>
      <c r="DZ28" s="901"/>
      <c r="EA28" s="901"/>
      <c r="EB28" s="901"/>
      <c r="EC28" s="901"/>
      <c r="ED28" s="901"/>
      <c r="EE28" s="901"/>
      <c r="EF28" s="901"/>
      <c r="EG28" s="901"/>
      <c r="EH28" s="901"/>
      <c r="EI28" s="901"/>
      <c r="EJ28" s="901"/>
      <c r="EK28" s="901"/>
      <c r="EL28" s="901"/>
      <c r="EM28" s="901"/>
      <c r="EN28" s="901"/>
      <c r="EO28" s="901"/>
      <c r="EP28" s="901"/>
      <c r="EQ28" s="901"/>
      <c r="ER28" s="901"/>
      <c r="ES28" s="901"/>
      <c r="ET28" s="901"/>
      <c r="EU28" s="901"/>
      <c r="EV28" s="901"/>
      <c r="EW28" s="901"/>
      <c r="EX28" s="901"/>
      <c r="EY28" s="901"/>
      <c r="EZ28" s="901"/>
      <c r="FA28" s="901"/>
      <c r="FB28" s="901"/>
      <c r="FC28" s="901"/>
      <c r="FD28" s="901"/>
      <c r="FE28" s="901"/>
      <c r="FF28" s="901"/>
      <c r="FG28" s="901"/>
      <c r="FH28" s="901"/>
      <c r="FI28" s="901"/>
      <c r="FJ28" s="892"/>
      <c r="FK28" s="892"/>
    </row>
    <row r="29" spans="1:167" ht="19.5" customHeight="1" x14ac:dyDescent="0.15">
      <c r="A29" s="1530"/>
      <c r="B29" s="567"/>
      <c r="C29" s="452" t="s">
        <v>889</v>
      </c>
      <c r="D29" s="1615" t="s">
        <v>756</v>
      </c>
      <c r="E29" s="1616"/>
      <c r="F29" s="900"/>
      <c r="G29" s="378"/>
      <c r="H29" s="900"/>
      <c r="I29" s="568"/>
      <c r="J29" s="568"/>
      <c r="K29" s="568"/>
      <c r="L29" s="568"/>
      <c r="M29" s="568"/>
      <c r="N29" s="568"/>
      <c r="O29" s="568"/>
      <c r="P29" s="568"/>
      <c r="Q29" s="1629"/>
      <c r="R29" s="1629"/>
      <c r="S29" s="1629"/>
      <c r="T29" s="568"/>
      <c r="U29" s="1625"/>
      <c r="V29" s="1619"/>
      <c r="W29" s="1619"/>
      <c r="X29" s="1619"/>
      <c r="Y29" s="1619"/>
      <c r="Z29" s="1619"/>
      <c r="AA29" s="1619"/>
      <c r="AB29" s="1630"/>
      <c r="AC29" s="1622">
        <f>SUM(AC13:AK26)</f>
        <v>3004356</v>
      </c>
      <c r="AD29" s="1619"/>
      <c r="AE29" s="1620"/>
      <c r="AF29" s="1620"/>
      <c r="AG29" s="1620"/>
      <c r="AH29" s="1620"/>
      <c r="AI29" s="1620"/>
      <c r="AJ29" s="1620"/>
      <c r="AK29" s="1624"/>
      <c r="AL29" s="1619"/>
      <c r="AM29" s="1619"/>
      <c r="AN29" s="1619"/>
      <c r="AO29" s="1619"/>
      <c r="AP29" s="1619"/>
      <c r="AQ29" s="1619"/>
      <c r="AR29" s="1619"/>
      <c r="AS29" s="1630"/>
      <c r="AT29" s="1631">
        <f>SUM(AT13:BB26)</f>
        <v>3580086</v>
      </c>
      <c r="AU29" s="1632"/>
      <c r="AV29" s="1632"/>
      <c r="AW29" s="1632"/>
      <c r="AX29" s="1632"/>
      <c r="AY29" s="1632"/>
      <c r="AZ29" s="1632"/>
      <c r="BA29" s="1632"/>
      <c r="BB29" s="1632"/>
      <c r="BC29" s="1625"/>
      <c r="BD29" s="1619"/>
      <c r="BE29" s="1619"/>
      <c r="BF29" s="1619"/>
      <c r="BG29" s="1619"/>
      <c r="BH29" s="1619"/>
      <c r="BI29" s="1619"/>
      <c r="BJ29" s="1630"/>
      <c r="BK29" s="1622">
        <f>SUM(BK13:BS26)</f>
        <v>4290642</v>
      </c>
      <c r="BL29" s="1619"/>
      <c r="BM29" s="1620"/>
      <c r="BN29" s="1620"/>
      <c r="BO29" s="1620"/>
      <c r="BP29" s="1620"/>
      <c r="BQ29" s="1620"/>
      <c r="BR29" s="1620"/>
      <c r="BS29" s="1624"/>
      <c r="BT29" s="1625"/>
      <c r="BU29" s="1619"/>
      <c r="BV29" s="1619"/>
      <c r="BW29" s="1619"/>
      <c r="BX29" s="1619"/>
      <c r="BY29" s="1619"/>
      <c r="BZ29" s="1619"/>
      <c r="CA29" s="1630"/>
      <c r="CB29" s="1622">
        <f>SUM(CB13:CJ26)</f>
        <v>4985664</v>
      </c>
      <c r="CC29" s="1619"/>
      <c r="CD29" s="1620"/>
      <c r="CE29" s="1620"/>
      <c r="CF29" s="1620"/>
      <c r="CG29" s="1620"/>
      <c r="CH29" s="1620"/>
      <c r="CI29" s="1620"/>
      <c r="CJ29" s="1624"/>
      <c r="CK29" s="901"/>
      <c r="CL29" s="901"/>
      <c r="CM29" s="901"/>
      <c r="CN29" s="901"/>
      <c r="CO29" s="901"/>
      <c r="CP29" s="901"/>
      <c r="CQ29" s="901"/>
      <c r="CR29" s="901"/>
      <c r="CS29" s="901"/>
      <c r="CT29" s="901"/>
      <c r="CU29" s="901"/>
      <c r="CV29" s="901"/>
      <c r="CW29" s="901"/>
      <c r="CX29" s="901"/>
      <c r="CY29" s="901"/>
      <c r="CZ29" s="901"/>
      <c r="DA29" s="901"/>
      <c r="DB29" s="901"/>
      <c r="DC29" s="901"/>
      <c r="DD29" s="901"/>
      <c r="DE29" s="901"/>
      <c r="DF29" s="901"/>
      <c r="DG29" s="901"/>
      <c r="DH29" s="901"/>
      <c r="DI29" s="901"/>
      <c r="DJ29" s="901"/>
      <c r="DK29" s="901"/>
      <c r="DL29" s="901"/>
      <c r="DM29" s="901"/>
      <c r="DN29" s="901"/>
      <c r="DO29" s="901"/>
      <c r="DP29" s="901"/>
      <c r="DQ29" s="901"/>
      <c r="DR29" s="901"/>
      <c r="DS29" s="901"/>
      <c r="DT29" s="901"/>
      <c r="DU29" s="901"/>
      <c r="DV29" s="901"/>
      <c r="DW29" s="901"/>
      <c r="DX29" s="901"/>
      <c r="DY29" s="901"/>
      <c r="DZ29" s="901"/>
      <c r="EA29" s="901"/>
      <c r="EB29" s="901"/>
      <c r="EC29" s="901"/>
      <c r="ED29" s="901"/>
      <c r="EE29" s="901"/>
      <c r="EF29" s="901"/>
      <c r="EG29" s="901"/>
      <c r="EH29" s="901"/>
      <c r="EI29" s="901"/>
      <c r="EJ29" s="901"/>
      <c r="EK29" s="901"/>
      <c r="EL29" s="901"/>
      <c r="EM29" s="901"/>
      <c r="EN29" s="901"/>
      <c r="EO29" s="901"/>
      <c r="EP29" s="901"/>
      <c r="EQ29" s="901"/>
      <c r="ER29" s="901"/>
      <c r="ES29" s="901"/>
      <c r="ET29" s="901"/>
      <c r="EU29" s="901"/>
      <c r="EV29" s="901"/>
      <c r="EW29" s="901"/>
      <c r="EX29" s="901"/>
      <c r="EY29" s="901"/>
      <c r="EZ29" s="901"/>
      <c r="FA29" s="901"/>
      <c r="FB29" s="901"/>
      <c r="FC29" s="901"/>
      <c r="FD29" s="901"/>
      <c r="FE29" s="901"/>
      <c r="FF29" s="901"/>
      <c r="FG29" s="901"/>
      <c r="FH29" s="901"/>
      <c r="FI29" s="901"/>
      <c r="FJ29" s="892"/>
      <c r="FK29" s="892"/>
    </row>
    <row r="30" spans="1:167" ht="7.5" customHeight="1" x14ac:dyDescent="0.15">
      <c r="A30" s="1529" t="s">
        <v>757</v>
      </c>
      <c r="B30" s="896"/>
      <c r="C30" s="1644" t="s">
        <v>591</v>
      </c>
      <c r="D30" s="1551" t="s">
        <v>759</v>
      </c>
      <c r="E30" s="1638"/>
      <c r="F30" s="894"/>
      <c r="G30" s="382"/>
      <c r="H30" s="1647" t="s">
        <v>18</v>
      </c>
      <c r="I30" s="1649" t="s">
        <v>24</v>
      </c>
      <c r="J30" s="1649"/>
      <c r="K30" s="1649"/>
      <c r="L30" s="1649"/>
      <c r="M30" s="1651" t="s">
        <v>25</v>
      </c>
      <c r="N30" s="1653">
        <v>1.3</v>
      </c>
      <c r="O30" s="1654"/>
      <c r="P30" s="1656"/>
      <c r="Q30" s="1656"/>
      <c r="R30" s="1656"/>
      <c r="S30" s="1656"/>
      <c r="T30" s="1657"/>
      <c r="U30" s="383"/>
      <c r="V30" s="1660" t="s">
        <v>26</v>
      </c>
      <c r="W30" s="1661"/>
      <c r="X30" s="384"/>
      <c r="Y30" s="384"/>
      <c r="Z30" s="384"/>
      <c r="AA30" s="385"/>
      <c r="AB30" s="386"/>
      <c r="AC30" s="1534">
        <f>INT((U13+U15+U17+U20)*1.3*0.3)</f>
        <v>85224</v>
      </c>
      <c r="AD30" s="1535"/>
      <c r="AE30" s="1535"/>
      <c r="AF30" s="1535"/>
      <c r="AG30" s="1535"/>
      <c r="AH30" s="1535"/>
      <c r="AI30" s="1535"/>
      <c r="AJ30" s="1535"/>
      <c r="AK30" s="1556"/>
      <c r="AL30" s="387"/>
      <c r="AM30" s="388"/>
      <c r="AN30" s="388"/>
      <c r="AO30" s="388"/>
      <c r="AP30" s="388"/>
      <c r="AQ30" s="388"/>
      <c r="AR30" s="389"/>
      <c r="AS30" s="390"/>
      <c r="AT30" s="1534">
        <f>INT((AL13+AL15+AL17+AL20)*1.3)</f>
        <v>343752</v>
      </c>
      <c r="AU30" s="1535"/>
      <c r="AV30" s="1535"/>
      <c r="AW30" s="1535"/>
      <c r="AX30" s="1535"/>
      <c r="AY30" s="1535"/>
      <c r="AZ30" s="1535"/>
      <c r="BA30" s="1535"/>
      <c r="BB30" s="1556"/>
      <c r="BC30" s="391"/>
      <c r="BD30" s="388"/>
      <c r="BE30" s="388"/>
      <c r="BF30" s="388"/>
      <c r="BG30" s="388"/>
      <c r="BH30" s="388"/>
      <c r="BI30" s="389"/>
      <c r="BJ30" s="390"/>
      <c r="BK30" s="1534">
        <f>INT((BC13+BC15+BC17+BC20)*1.3)</f>
        <v>421618</v>
      </c>
      <c r="BL30" s="1535"/>
      <c r="BM30" s="1535"/>
      <c r="BN30" s="1535"/>
      <c r="BO30" s="1535"/>
      <c r="BP30" s="1535"/>
      <c r="BQ30" s="1535"/>
      <c r="BR30" s="1535"/>
      <c r="BS30" s="1556"/>
      <c r="BT30" s="391"/>
      <c r="BU30" s="388"/>
      <c r="BV30" s="388"/>
      <c r="BW30" s="388"/>
      <c r="BX30" s="388"/>
      <c r="BY30" s="388"/>
      <c r="BZ30" s="389"/>
      <c r="CA30" s="390"/>
      <c r="CB30" s="1534">
        <f>INT((BT13+BT15+BT17+BT20)*1.3)</f>
        <v>495584</v>
      </c>
      <c r="CC30" s="1535"/>
      <c r="CD30" s="1535"/>
      <c r="CE30" s="1535"/>
      <c r="CF30" s="1535"/>
      <c r="CG30" s="1535"/>
      <c r="CH30" s="1535"/>
      <c r="CI30" s="1535"/>
      <c r="CJ30" s="1556"/>
      <c r="CK30" s="901"/>
      <c r="CL30" s="901"/>
      <c r="CM30" s="901"/>
      <c r="CN30" s="901"/>
      <c r="CO30" s="901"/>
      <c r="CP30" s="901"/>
      <c r="CQ30" s="901"/>
      <c r="CR30" s="901"/>
      <c r="CS30" s="901"/>
      <c r="CT30" s="901"/>
      <c r="CU30" s="901"/>
      <c r="CV30" s="901"/>
      <c r="CW30" s="901"/>
      <c r="CX30" s="901"/>
      <c r="CY30" s="901"/>
      <c r="CZ30" s="901"/>
      <c r="DA30" s="901"/>
      <c r="DB30" s="901"/>
      <c r="DC30" s="901"/>
      <c r="DD30" s="901"/>
      <c r="DE30" s="901"/>
      <c r="DF30" s="901"/>
      <c r="DG30" s="901"/>
      <c r="DH30" s="901"/>
      <c r="DI30" s="901"/>
      <c r="DJ30" s="901"/>
      <c r="DK30" s="901"/>
      <c r="DL30" s="901"/>
      <c r="DM30" s="901"/>
      <c r="DN30" s="901"/>
      <c r="DO30" s="901"/>
      <c r="DP30" s="901"/>
      <c r="DQ30" s="901"/>
      <c r="DR30" s="901"/>
      <c r="DS30" s="901"/>
      <c r="DT30" s="901"/>
      <c r="DU30" s="901"/>
      <c r="DV30" s="901"/>
      <c r="DW30" s="901"/>
      <c r="DX30" s="901"/>
      <c r="DY30" s="901"/>
      <c r="DZ30" s="901"/>
      <c r="EA30" s="901"/>
      <c r="EB30" s="901"/>
      <c r="EC30" s="901"/>
      <c r="ED30" s="901"/>
      <c r="EE30" s="901"/>
      <c r="EF30" s="901"/>
      <c r="EG30" s="901"/>
      <c r="EH30" s="901"/>
      <c r="EI30" s="901"/>
      <c r="EJ30" s="901"/>
      <c r="EK30" s="901"/>
      <c r="EL30" s="901"/>
      <c r="EM30" s="901"/>
      <c r="EN30" s="901"/>
      <c r="EO30" s="901"/>
      <c r="EP30" s="901"/>
      <c r="EQ30" s="901"/>
      <c r="ER30" s="901"/>
      <c r="ES30" s="901"/>
      <c r="ET30" s="901"/>
      <c r="EU30" s="901"/>
      <c r="EV30" s="901"/>
      <c r="EW30" s="901"/>
      <c r="EX30" s="901"/>
      <c r="EY30" s="901"/>
      <c r="EZ30" s="901"/>
      <c r="FA30" s="901"/>
      <c r="FB30" s="901"/>
      <c r="FC30" s="901"/>
      <c r="FD30" s="901"/>
      <c r="FE30" s="901"/>
      <c r="FF30" s="901"/>
      <c r="FG30" s="901"/>
      <c r="FH30" s="901"/>
      <c r="FI30" s="901"/>
      <c r="FJ30" s="901"/>
      <c r="FK30" s="892"/>
    </row>
    <row r="31" spans="1:167" ht="7.5" customHeight="1" x14ac:dyDescent="0.15">
      <c r="A31" s="1642"/>
      <c r="B31" s="893"/>
      <c r="C31" s="1645"/>
      <c r="D31" s="1639"/>
      <c r="E31" s="1639"/>
      <c r="F31" s="907"/>
      <c r="G31" s="392"/>
      <c r="H31" s="1648"/>
      <c r="I31" s="1650"/>
      <c r="J31" s="1650"/>
      <c r="K31" s="1650"/>
      <c r="L31" s="1650"/>
      <c r="M31" s="1652"/>
      <c r="N31" s="1655"/>
      <c r="O31" s="1655"/>
      <c r="P31" s="1658"/>
      <c r="Q31" s="1658"/>
      <c r="R31" s="1658"/>
      <c r="S31" s="1658"/>
      <c r="T31" s="1659"/>
      <c r="U31" s="391"/>
      <c r="V31" s="1662"/>
      <c r="W31" s="1662"/>
      <c r="X31" s="388"/>
      <c r="Y31" s="388"/>
      <c r="Z31" s="388"/>
      <c r="AA31" s="389"/>
      <c r="AB31" s="390"/>
      <c r="AC31" s="1545"/>
      <c r="AD31" s="1546"/>
      <c r="AE31" s="1546"/>
      <c r="AF31" s="1546"/>
      <c r="AG31" s="1546"/>
      <c r="AH31" s="1546"/>
      <c r="AI31" s="1546"/>
      <c r="AJ31" s="1546"/>
      <c r="AK31" s="1586"/>
      <c r="AL31" s="387"/>
      <c r="AM31" s="388"/>
      <c r="AN31" s="388"/>
      <c r="AO31" s="388"/>
      <c r="AP31" s="388"/>
      <c r="AQ31" s="388"/>
      <c r="AR31" s="388"/>
      <c r="AS31" s="390"/>
      <c r="AT31" s="1545"/>
      <c r="AU31" s="1546"/>
      <c r="AV31" s="1546"/>
      <c r="AW31" s="1546"/>
      <c r="AX31" s="1546"/>
      <c r="AY31" s="1546"/>
      <c r="AZ31" s="1546"/>
      <c r="BA31" s="1546"/>
      <c r="BB31" s="1586"/>
      <c r="BC31" s="391"/>
      <c r="BD31" s="388"/>
      <c r="BE31" s="388"/>
      <c r="BF31" s="388"/>
      <c r="BG31" s="388"/>
      <c r="BH31" s="388"/>
      <c r="BI31" s="388"/>
      <c r="BJ31" s="390"/>
      <c r="BK31" s="1545"/>
      <c r="BL31" s="1546"/>
      <c r="BM31" s="1546"/>
      <c r="BN31" s="1546"/>
      <c r="BO31" s="1546"/>
      <c r="BP31" s="1546"/>
      <c r="BQ31" s="1546"/>
      <c r="BR31" s="1546"/>
      <c r="BS31" s="1586"/>
      <c r="BT31" s="391"/>
      <c r="BU31" s="388"/>
      <c r="BV31" s="388"/>
      <c r="BW31" s="388"/>
      <c r="BX31" s="388"/>
      <c r="BY31" s="388"/>
      <c r="BZ31" s="388"/>
      <c r="CA31" s="390"/>
      <c r="CB31" s="1545"/>
      <c r="CC31" s="1546"/>
      <c r="CD31" s="1546"/>
      <c r="CE31" s="1546"/>
      <c r="CF31" s="1546"/>
      <c r="CG31" s="1546"/>
      <c r="CH31" s="1546"/>
      <c r="CI31" s="1546"/>
      <c r="CJ31" s="1586"/>
      <c r="CK31" s="901"/>
      <c r="CL31" s="901"/>
      <c r="CM31" s="901"/>
      <c r="CN31" s="901"/>
      <c r="CO31" s="901"/>
      <c r="CP31" s="901"/>
      <c r="CQ31" s="901"/>
      <c r="CR31" s="901"/>
      <c r="CS31" s="901"/>
      <c r="CT31" s="901"/>
      <c r="CU31" s="901"/>
      <c r="CV31" s="901"/>
      <c r="CW31" s="901"/>
      <c r="CX31" s="901"/>
      <c r="CY31" s="901"/>
      <c r="CZ31" s="901"/>
      <c r="DA31" s="901"/>
      <c r="DB31" s="901"/>
      <c r="DC31" s="901"/>
      <c r="DD31" s="901"/>
      <c r="DE31" s="901"/>
      <c r="DF31" s="901"/>
      <c r="DG31" s="901"/>
      <c r="DH31" s="901"/>
      <c r="DI31" s="901"/>
      <c r="DJ31" s="901"/>
      <c r="DK31" s="901"/>
      <c r="DL31" s="901"/>
      <c r="DM31" s="901"/>
      <c r="DN31" s="901"/>
      <c r="DO31" s="901"/>
      <c r="DP31" s="901"/>
      <c r="DQ31" s="901"/>
      <c r="DR31" s="901"/>
      <c r="DS31" s="901"/>
      <c r="DT31" s="901"/>
      <c r="DU31" s="901"/>
      <c r="DV31" s="901"/>
      <c r="DW31" s="901"/>
      <c r="DX31" s="901"/>
      <c r="DY31" s="901"/>
      <c r="DZ31" s="901"/>
      <c r="EA31" s="901"/>
      <c r="EB31" s="901"/>
      <c r="EC31" s="901"/>
      <c r="ED31" s="901"/>
      <c r="EE31" s="901"/>
      <c r="EF31" s="901"/>
      <c r="EG31" s="901"/>
      <c r="EH31" s="901"/>
      <c r="EI31" s="901"/>
      <c r="EJ31" s="901"/>
      <c r="EK31" s="901"/>
      <c r="EL31" s="901"/>
      <c r="EM31" s="901"/>
      <c r="EN31" s="901"/>
      <c r="EO31" s="901"/>
      <c r="EP31" s="901"/>
      <c r="EQ31" s="901"/>
      <c r="ER31" s="901"/>
      <c r="ES31" s="901"/>
      <c r="ET31" s="901"/>
      <c r="EU31" s="901"/>
      <c r="EV31" s="901"/>
      <c r="EW31" s="901"/>
      <c r="EX31" s="901"/>
      <c r="EY31" s="901"/>
      <c r="EZ31" s="901"/>
      <c r="FA31" s="901"/>
      <c r="FB31" s="901"/>
      <c r="FC31" s="901"/>
      <c r="FD31" s="901"/>
      <c r="FE31" s="901"/>
      <c r="FF31" s="901"/>
      <c r="FG31" s="901"/>
      <c r="FH31" s="901"/>
      <c r="FI31" s="901"/>
      <c r="FJ31" s="901"/>
      <c r="FK31" s="892"/>
    </row>
    <row r="32" spans="1:167" ht="7.5" customHeight="1" x14ac:dyDescent="0.15">
      <c r="A32" s="1642"/>
      <c r="B32" s="893"/>
      <c r="C32" s="1645"/>
      <c r="D32" s="1639"/>
      <c r="E32" s="1639"/>
      <c r="F32" s="907"/>
      <c r="G32" s="392"/>
      <c r="H32" s="1674" t="s">
        <v>19</v>
      </c>
      <c r="I32" s="1650" t="s">
        <v>24</v>
      </c>
      <c r="J32" s="1650"/>
      <c r="K32" s="1650"/>
      <c r="L32" s="1650"/>
      <c r="M32" s="1663" t="s">
        <v>25</v>
      </c>
      <c r="N32" s="1664">
        <v>1.3</v>
      </c>
      <c r="O32" s="1664"/>
      <c r="P32" s="682"/>
      <c r="Q32" s="682"/>
      <c r="R32" s="682"/>
      <c r="S32" s="682"/>
      <c r="T32" s="455"/>
      <c r="U32" s="391"/>
      <c r="V32" s="388"/>
      <c r="W32" s="388"/>
      <c r="X32" s="388"/>
      <c r="Y32" s="388"/>
      <c r="Z32" s="388"/>
      <c r="AA32" s="393"/>
      <c r="AB32" s="390"/>
      <c r="AC32" s="1545">
        <f>INT((U13+U15+U17+U20)*1.3)</f>
        <v>284081</v>
      </c>
      <c r="AD32" s="1546"/>
      <c r="AE32" s="1546"/>
      <c r="AF32" s="1546"/>
      <c r="AG32" s="1546"/>
      <c r="AH32" s="1546"/>
      <c r="AI32" s="1546"/>
      <c r="AJ32" s="1546"/>
      <c r="AK32" s="1586"/>
      <c r="AL32" s="387"/>
      <c r="AM32" s="388"/>
      <c r="AN32" s="388"/>
      <c r="AO32" s="388"/>
      <c r="AP32" s="388"/>
      <c r="AQ32" s="388"/>
      <c r="AR32" s="388"/>
      <c r="AS32" s="390"/>
      <c r="AT32" s="1545">
        <f>INT((AL13+AL15+AL17+AL20)*1.3)</f>
        <v>343752</v>
      </c>
      <c r="AU32" s="1652"/>
      <c r="AV32" s="1652"/>
      <c r="AW32" s="1652"/>
      <c r="AX32" s="1652"/>
      <c r="AY32" s="1652"/>
      <c r="AZ32" s="1652"/>
      <c r="BA32" s="1652"/>
      <c r="BB32" s="1543"/>
      <c r="BC32" s="391"/>
      <c r="BD32" s="388"/>
      <c r="BE32" s="388"/>
      <c r="BF32" s="388"/>
      <c r="BG32" s="388"/>
      <c r="BH32" s="388"/>
      <c r="BI32" s="388"/>
      <c r="BJ32" s="390"/>
      <c r="BK32" s="1545">
        <f>INT((BC13+BC15+BC17+BC20)*1.3)</f>
        <v>421618</v>
      </c>
      <c r="BL32" s="1652"/>
      <c r="BM32" s="1652"/>
      <c r="BN32" s="1652"/>
      <c r="BO32" s="1652"/>
      <c r="BP32" s="1652"/>
      <c r="BQ32" s="1652"/>
      <c r="BR32" s="1652"/>
      <c r="BS32" s="1543"/>
      <c r="BT32" s="391"/>
      <c r="BU32" s="388"/>
      <c r="BV32" s="388"/>
      <c r="BW32" s="388"/>
      <c r="BX32" s="388"/>
      <c r="BY32" s="388"/>
      <c r="BZ32" s="388"/>
      <c r="CA32" s="390"/>
      <c r="CB32" s="1545">
        <f>INT((BT13+BT15+BT17+BT20)*1.3)</f>
        <v>495584</v>
      </c>
      <c r="CC32" s="1543"/>
      <c r="CD32" s="1543"/>
      <c r="CE32" s="1543"/>
      <c r="CF32" s="1543"/>
      <c r="CG32" s="1543"/>
      <c r="CH32" s="1543"/>
      <c r="CI32" s="1543"/>
      <c r="CJ32" s="1547"/>
      <c r="CK32" s="901"/>
      <c r="CL32" s="901"/>
      <c r="CM32" s="901"/>
      <c r="CN32" s="901"/>
      <c r="CO32" s="901"/>
      <c r="CP32" s="901"/>
      <c r="CQ32" s="901"/>
      <c r="CR32" s="901"/>
      <c r="CS32" s="901"/>
      <c r="CT32" s="901"/>
      <c r="CU32" s="901"/>
      <c r="CV32" s="901"/>
      <c r="CW32" s="901"/>
      <c r="CX32" s="901"/>
      <c r="CY32" s="901"/>
      <c r="CZ32" s="901"/>
      <c r="DA32" s="901"/>
      <c r="DB32" s="901"/>
      <c r="DC32" s="901"/>
      <c r="DD32" s="901"/>
      <c r="DE32" s="901"/>
      <c r="DF32" s="901"/>
      <c r="DG32" s="901"/>
      <c r="DH32" s="901"/>
      <c r="DI32" s="901"/>
      <c r="DJ32" s="901"/>
      <c r="DK32" s="901"/>
      <c r="DL32" s="901"/>
      <c r="DM32" s="901"/>
      <c r="DN32" s="901"/>
      <c r="DO32" s="901"/>
      <c r="DP32" s="901"/>
      <c r="DQ32" s="901"/>
      <c r="DR32" s="901"/>
      <c r="DS32" s="901"/>
      <c r="DT32" s="901"/>
      <c r="DU32" s="901"/>
      <c r="DV32" s="901"/>
      <c r="DW32" s="901"/>
      <c r="DX32" s="901"/>
      <c r="DY32" s="901"/>
      <c r="DZ32" s="901"/>
      <c r="EA32" s="901"/>
      <c r="EB32" s="901"/>
      <c r="EC32" s="901"/>
      <c r="ED32" s="901"/>
      <c r="EE32" s="901"/>
      <c r="EF32" s="901"/>
      <c r="EG32" s="901"/>
      <c r="EH32" s="901"/>
      <c r="EI32" s="901"/>
      <c r="EJ32" s="901"/>
      <c r="EK32" s="901"/>
      <c r="EL32" s="901"/>
      <c r="EM32" s="901"/>
      <c r="EN32" s="901"/>
      <c r="EO32" s="901"/>
      <c r="EP32" s="901"/>
      <c r="EQ32" s="901"/>
      <c r="ER32" s="901"/>
      <c r="ES32" s="901"/>
      <c r="ET32" s="901"/>
      <c r="EU32" s="901"/>
      <c r="EV32" s="901"/>
      <c r="EW32" s="901"/>
      <c r="EX32" s="901"/>
      <c r="EY32" s="901"/>
      <c r="EZ32" s="901"/>
      <c r="FA32" s="901"/>
      <c r="FB32" s="901"/>
      <c r="FC32" s="901"/>
      <c r="FD32" s="901"/>
      <c r="FE32" s="901"/>
      <c r="FF32" s="901"/>
      <c r="FG32" s="901"/>
      <c r="FH32" s="901"/>
      <c r="FI32" s="901"/>
      <c r="FJ32" s="901"/>
      <c r="FK32" s="892"/>
    </row>
    <row r="33" spans="1:167" ht="7.5" customHeight="1" x14ac:dyDescent="0.15">
      <c r="A33" s="1642"/>
      <c r="B33" s="893"/>
      <c r="C33" s="1645"/>
      <c r="D33" s="1639"/>
      <c r="E33" s="1639"/>
      <c r="F33" s="907"/>
      <c r="G33" s="392"/>
      <c r="H33" s="1675"/>
      <c r="I33" s="1650"/>
      <c r="J33" s="1650"/>
      <c r="K33" s="1650"/>
      <c r="L33" s="1650"/>
      <c r="M33" s="1663"/>
      <c r="N33" s="1664"/>
      <c r="O33" s="1664"/>
      <c r="P33" s="682"/>
      <c r="Q33" s="682"/>
      <c r="R33" s="682"/>
      <c r="S33" s="682"/>
      <c r="T33" s="455"/>
      <c r="U33" s="391"/>
      <c r="V33" s="388"/>
      <c r="W33" s="388"/>
      <c r="X33" s="388"/>
      <c r="Y33" s="388"/>
      <c r="Z33" s="388"/>
      <c r="AA33" s="393"/>
      <c r="AB33" s="390"/>
      <c r="AC33" s="1545"/>
      <c r="AD33" s="1546"/>
      <c r="AE33" s="1546"/>
      <c r="AF33" s="1546"/>
      <c r="AG33" s="1546"/>
      <c r="AH33" s="1546"/>
      <c r="AI33" s="1546"/>
      <c r="AJ33" s="1546"/>
      <c r="AK33" s="1586"/>
      <c r="AL33" s="387"/>
      <c r="AM33" s="388"/>
      <c r="AN33" s="388"/>
      <c r="AO33" s="388"/>
      <c r="AP33" s="388"/>
      <c r="AQ33" s="388"/>
      <c r="AR33" s="388"/>
      <c r="AS33" s="390"/>
      <c r="AT33" s="1614"/>
      <c r="AU33" s="1652"/>
      <c r="AV33" s="1652"/>
      <c r="AW33" s="1652"/>
      <c r="AX33" s="1652"/>
      <c r="AY33" s="1652"/>
      <c r="AZ33" s="1652"/>
      <c r="BA33" s="1652"/>
      <c r="BB33" s="1543"/>
      <c r="BC33" s="391"/>
      <c r="BD33" s="388"/>
      <c r="BE33" s="388"/>
      <c r="BF33" s="388"/>
      <c r="BG33" s="388"/>
      <c r="BH33" s="388"/>
      <c r="BI33" s="388"/>
      <c r="BJ33" s="390"/>
      <c r="BK33" s="1614"/>
      <c r="BL33" s="1652"/>
      <c r="BM33" s="1652"/>
      <c r="BN33" s="1652"/>
      <c r="BO33" s="1652"/>
      <c r="BP33" s="1652"/>
      <c r="BQ33" s="1652"/>
      <c r="BR33" s="1652"/>
      <c r="BS33" s="1543"/>
      <c r="BT33" s="391"/>
      <c r="BU33" s="388"/>
      <c r="BV33" s="388"/>
      <c r="BW33" s="388"/>
      <c r="BX33" s="388"/>
      <c r="BY33" s="388"/>
      <c r="BZ33" s="388"/>
      <c r="CA33" s="390"/>
      <c r="CB33" s="1614"/>
      <c r="CC33" s="1543"/>
      <c r="CD33" s="1543"/>
      <c r="CE33" s="1543"/>
      <c r="CF33" s="1543"/>
      <c r="CG33" s="1543"/>
      <c r="CH33" s="1543"/>
      <c r="CI33" s="1543"/>
      <c r="CJ33" s="1547"/>
      <c r="CK33" s="901"/>
      <c r="CL33" s="901"/>
      <c r="CM33" s="901"/>
      <c r="CN33" s="901"/>
      <c r="CO33" s="901"/>
      <c r="CP33" s="901"/>
      <c r="CQ33" s="901"/>
      <c r="CR33" s="901"/>
      <c r="CS33" s="901"/>
      <c r="CT33" s="901"/>
      <c r="CU33" s="901"/>
      <c r="CV33" s="901"/>
      <c r="CW33" s="901"/>
      <c r="CX33" s="901"/>
      <c r="CY33" s="901"/>
      <c r="CZ33" s="901"/>
      <c r="DA33" s="901"/>
      <c r="DB33" s="901"/>
      <c r="DC33" s="901"/>
      <c r="DD33" s="901"/>
      <c r="DE33" s="901"/>
      <c r="DF33" s="901"/>
      <c r="DG33" s="901"/>
      <c r="DH33" s="901"/>
      <c r="DI33" s="901"/>
      <c r="DJ33" s="901"/>
      <c r="DK33" s="901"/>
      <c r="DL33" s="901"/>
      <c r="DM33" s="901"/>
      <c r="DN33" s="901"/>
      <c r="DO33" s="901"/>
      <c r="DP33" s="901"/>
      <c r="DQ33" s="901"/>
      <c r="DR33" s="901"/>
      <c r="DS33" s="901"/>
      <c r="DT33" s="901"/>
      <c r="DU33" s="901"/>
      <c r="DV33" s="901"/>
      <c r="DW33" s="901"/>
      <c r="DX33" s="901"/>
      <c r="DY33" s="901"/>
      <c r="DZ33" s="901"/>
      <c r="EA33" s="901"/>
      <c r="EB33" s="901"/>
      <c r="EC33" s="901"/>
      <c r="ED33" s="901"/>
      <c r="EE33" s="901"/>
      <c r="EF33" s="901"/>
      <c r="EG33" s="901"/>
      <c r="EH33" s="901"/>
      <c r="EI33" s="901"/>
      <c r="EJ33" s="901"/>
      <c r="EK33" s="901"/>
      <c r="EL33" s="901"/>
      <c r="EM33" s="901"/>
      <c r="EN33" s="901"/>
      <c r="EO33" s="901"/>
      <c r="EP33" s="901"/>
      <c r="EQ33" s="901"/>
      <c r="ER33" s="901"/>
      <c r="ES33" s="901"/>
      <c r="ET33" s="901"/>
      <c r="EU33" s="901"/>
      <c r="EV33" s="901"/>
      <c r="EW33" s="901"/>
      <c r="EX33" s="901"/>
      <c r="EY33" s="901"/>
      <c r="EZ33" s="901"/>
      <c r="FA33" s="901"/>
      <c r="FB33" s="901"/>
      <c r="FC33" s="901"/>
      <c r="FD33" s="901"/>
      <c r="FE33" s="901"/>
      <c r="FF33" s="901"/>
      <c r="FG33" s="901"/>
      <c r="FH33" s="901"/>
      <c r="FI33" s="901"/>
      <c r="FJ33" s="901"/>
      <c r="FK33" s="892"/>
    </row>
    <row r="34" spans="1:167" ht="14.25" customHeight="1" x14ac:dyDescent="0.15">
      <c r="A34" s="1642"/>
      <c r="B34" s="893"/>
      <c r="C34" s="1645"/>
      <c r="D34" s="1646"/>
      <c r="E34" s="1646"/>
      <c r="F34" s="907"/>
      <c r="G34" s="392"/>
      <c r="H34" s="902" t="s">
        <v>148</v>
      </c>
      <c r="I34" s="1672"/>
      <c r="J34" s="1672"/>
      <c r="K34" s="1672"/>
      <c r="L34" s="1672"/>
      <c r="M34" s="902"/>
      <c r="N34" s="1673">
        <f>SUM(N30:O33)</f>
        <v>2.6</v>
      </c>
      <c r="O34" s="1673"/>
      <c r="P34" s="680"/>
      <c r="Q34" s="685"/>
      <c r="R34" s="685"/>
      <c r="S34" s="681"/>
      <c r="T34" s="394"/>
      <c r="U34" s="391"/>
      <c r="V34" s="388"/>
      <c r="W34" s="388"/>
      <c r="X34" s="388"/>
      <c r="Y34" s="388"/>
      <c r="Z34" s="388"/>
      <c r="AA34" s="393"/>
      <c r="AB34" s="393"/>
      <c r="AC34" s="1589">
        <f>SUM(AC30:AK33)</f>
        <v>369305</v>
      </c>
      <c r="AD34" s="1590"/>
      <c r="AE34" s="1518"/>
      <c r="AF34" s="1518"/>
      <c r="AG34" s="1518"/>
      <c r="AH34" s="1518"/>
      <c r="AI34" s="1518"/>
      <c r="AJ34" s="1518"/>
      <c r="AK34" s="1618"/>
      <c r="AL34" s="387"/>
      <c r="AM34" s="388"/>
      <c r="AN34" s="388"/>
      <c r="AO34" s="395"/>
      <c r="AP34" s="388"/>
      <c r="AQ34" s="388"/>
      <c r="AR34" s="388"/>
      <c r="AS34" s="390"/>
      <c r="AT34" s="1589">
        <f>SUM(AT30:BB33)</f>
        <v>687504</v>
      </c>
      <c r="AU34" s="1590"/>
      <c r="AV34" s="1590"/>
      <c r="AW34" s="1590"/>
      <c r="AX34" s="1590"/>
      <c r="AY34" s="1590"/>
      <c r="AZ34" s="1590"/>
      <c r="BA34" s="1590"/>
      <c r="BB34" s="1590"/>
      <c r="BC34" s="391"/>
      <c r="BD34" s="388"/>
      <c r="BE34" s="388"/>
      <c r="BF34" s="395"/>
      <c r="BG34" s="388"/>
      <c r="BH34" s="388"/>
      <c r="BI34" s="388"/>
      <c r="BJ34" s="390"/>
      <c r="BK34" s="1589">
        <f>SUM(BK30:BS33)</f>
        <v>843236</v>
      </c>
      <c r="BL34" s="1590"/>
      <c r="BM34" s="1590"/>
      <c r="BN34" s="1590"/>
      <c r="BO34" s="1590"/>
      <c r="BP34" s="1590"/>
      <c r="BQ34" s="1590"/>
      <c r="BR34" s="1590"/>
      <c r="BS34" s="1590"/>
      <c r="BT34" s="391"/>
      <c r="BU34" s="388"/>
      <c r="BV34" s="388"/>
      <c r="BW34" s="395"/>
      <c r="BX34" s="388"/>
      <c r="BY34" s="388"/>
      <c r="BZ34" s="388"/>
      <c r="CA34" s="390"/>
      <c r="CB34" s="1589">
        <f>SUM(CB30:CJ33)</f>
        <v>991168</v>
      </c>
      <c r="CC34" s="1590"/>
      <c r="CD34" s="1590"/>
      <c r="CE34" s="1590"/>
      <c r="CF34" s="1590"/>
      <c r="CG34" s="1590"/>
      <c r="CH34" s="1590"/>
      <c r="CI34" s="1590"/>
      <c r="CJ34" s="1591"/>
      <c r="CK34" s="901"/>
      <c r="CL34" s="901"/>
      <c r="CM34" s="901"/>
      <c r="CN34" s="901"/>
      <c r="CO34" s="901"/>
      <c r="CP34" s="901"/>
      <c r="CQ34" s="901"/>
      <c r="CR34" s="901"/>
      <c r="CS34" s="901"/>
      <c r="CT34" s="901"/>
      <c r="CU34" s="901"/>
      <c r="CV34" s="901"/>
      <c r="CW34" s="901"/>
      <c r="CX34" s="901"/>
      <c r="CY34" s="901"/>
      <c r="CZ34" s="901"/>
      <c r="DA34" s="901"/>
      <c r="DB34" s="901"/>
      <c r="DC34" s="901"/>
      <c r="DD34" s="901"/>
      <c r="DE34" s="901"/>
      <c r="DF34" s="901"/>
      <c r="DG34" s="901"/>
      <c r="DH34" s="901"/>
      <c r="DI34" s="901"/>
      <c r="DJ34" s="901"/>
      <c r="DK34" s="901"/>
      <c r="DL34" s="901"/>
      <c r="DM34" s="901"/>
      <c r="DN34" s="901"/>
      <c r="DO34" s="901"/>
      <c r="DP34" s="901"/>
      <c r="DQ34" s="901"/>
      <c r="DR34" s="901"/>
      <c r="DS34" s="901"/>
      <c r="DT34" s="901"/>
      <c r="DU34" s="901"/>
      <c r="DV34" s="901"/>
      <c r="DW34" s="901"/>
      <c r="DX34" s="901"/>
      <c r="DY34" s="901"/>
      <c r="DZ34" s="901"/>
      <c r="EA34" s="901"/>
      <c r="EB34" s="901"/>
      <c r="EC34" s="901"/>
      <c r="ED34" s="901"/>
      <c r="EE34" s="901"/>
      <c r="EF34" s="901"/>
      <c r="EG34" s="901"/>
      <c r="EH34" s="901"/>
      <c r="EI34" s="901"/>
      <c r="EJ34" s="901"/>
      <c r="EK34" s="901"/>
      <c r="EL34" s="901"/>
      <c r="EM34" s="901"/>
      <c r="EN34" s="901"/>
      <c r="EO34" s="901"/>
      <c r="EP34" s="901"/>
      <c r="EQ34" s="901"/>
      <c r="ER34" s="901"/>
      <c r="ES34" s="901"/>
      <c r="ET34" s="901"/>
      <c r="EU34" s="901"/>
      <c r="EV34" s="901"/>
      <c r="EW34" s="901"/>
      <c r="EX34" s="901"/>
      <c r="EY34" s="901"/>
      <c r="EZ34" s="901"/>
      <c r="FA34" s="901"/>
      <c r="FB34" s="901"/>
      <c r="FC34" s="901"/>
      <c r="FD34" s="901"/>
      <c r="FE34" s="901"/>
      <c r="FF34" s="901"/>
      <c r="FG34" s="901"/>
      <c r="FH34" s="901"/>
      <c r="FI34" s="901"/>
      <c r="FJ34" s="901"/>
      <c r="FK34" s="892"/>
    </row>
    <row r="35" spans="1:167" ht="7.5" customHeight="1" x14ac:dyDescent="0.15">
      <c r="A35" s="1642"/>
      <c r="B35" s="896"/>
      <c r="C35" s="1644" t="s">
        <v>890</v>
      </c>
      <c r="D35" s="1551" t="s">
        <v>760</v>
      </c>
      <c r="E35" s="1638"/>
      <c r="F35" s="894"/>
      <c r="G35" s="382"/>
      <c r="H35" s="1647" t="s">
        <v>18</v>
      </c>
      <c r="I35" s="1649" t="s">
        <v>891</v>
      </c>
      <c r="J35" s="1649"/>
      <c r="K35" s="1649"/>
      <c r="L35" s="1649"/>
      <c r="M35" s="1651" t="s">
        <v>25</v>
      </c>
      <c r="N35" s="1653">
        <v>0.95</v>
      </c>
      <c r="O35" s="1654"/>
      <c r="P35" s="396"/>
      <c r="Q35" s="396"/>
      <c r="R35" s="396"/>
      <c r="S35" s="396"/>
      <c r="T35" s="397"/>
      <c r="U35" s="383"/>
      <c r="V35" s="1660" t="s">
        <v>26</v>
      </c>
      <c r="W35" s="1661"/>
      <c r="X35" s="384"/>
      <c r="Y35" s="384"/>
      <c r="Z35" s="384"/>
      <c r="AA35" s="385"/>
      <c r="AB35" s="386"/>
      <c r="AC35" s="1534">
        <f>INT((U13+U15+U17)*0.95*0.3)</f>
        <v>62279</v>
      </c>
      <c r="AD35" s="1535"/>
      <c r="AE35" s="1535"/>
      <c r="AF35" s="1535"/>
      <c r="AG35" s="1535"/>
      <c r="AH35" s="1535"/>
      <c r="AI35" s="1535"/>
      <c r="AJ35" s="1535"/>
      <c r="AK35" s="1556"/>
      <c r="AL35" s="398"/>
      <c r="AM35" s="384"/>
      <c r="AN35" s="384"/>
      <c r="AO35" s="384"/>
      <c r="AP35" s="384"/>
      <c r="AQ35" s="384"/>
      <c r="AR35" s="385"/>
      <c r="AS35" s="386"/>
      <c r="AT35" s="1534">
        <f>INT((AL13+AL15+AL17)*0.95)</f>
        <v>245028</v>
      </c>
      <c r="AU35" s="1535"/>
      <c r="AV35" s="1535"/>
      <c r="AW35" s="1535"/>
      <c r="AX35" s="1535"/>
      <c r="AY35" s="1535"/>
      <c r="AZ35" s="1535"/>
      <c r="BA35" s="1535"/>
      <c r="BB35" s="1556"/>
      <c r="BC35" s="383"/>
      <c r="BD35" s="384"/>
      <c r="BE35" s="384"/>
      <c r="BF35" s="384"/>
      <c r="BG35" s="384"/>
      <c r="BH35" s="384"/>
      <c r="BI35" s="385"/>
      <c r="BJ35" s="386"/>
      <c r="BK35" s="1534">
        <f>INT((BC13+BC15+BC17)*0.95)</f>
        <v>292430</v>
      </c>
      <c r="BL35" s="1535"/>
      <c r="BM35" s="1535"/>
      <c r="BN35" s="1535"/>
      <c r="BO35" s="1535"/>
      <c r="BP35" s="1535"/>
      <c r="BQ35" s="1535"/>
      <c r="BR35" s="1535"/>
      <c r="BS35" s="1556"/>
      <c r="BT35" s="383"/>
      <c r="BU35" s="384"/>
      <c r="BV35" s="384"/>
      <c r="BW35" s="384"/>
      <c r="BX35" s="384"/>
      <c r="BY35" s="384"/>
      <c r="BZ35" s="385"/>
      <c r="CA35" s="386"/>
      <c r="CB35" s="1534">
        <f>INT((BT13+BT15+BT17)*0.95)</f>
        <v>336983</v>
      </c>
      <c r="CC35" s="1535"/>
      <c r="CD35" s="1535"/>
      <c r="CE35" s="1535"/>
      <c r="CF35" s="1535"/>
      <c r="CG35" s="1535"/>
      <c r="CH35" s="1535"/>
      <c r="CI35" s="1535"/>
      <c r="CJ35" s="1556"/>
      <c r="CK35" s="901"/>
      <c r="CL35" s="901"/>
      <c r="CM35" s="901"/>
      <c r="CN35" s="901"/>
      <c r="CO35" s="901"/>
      <c r="CP35" s="901"/>
      <c r="CQ35" s="901"/>
      <c r="CR35" s="901"/>
      <c r="CS35" s="901"/>
      <c r="CT35" s="901"/>
      <c r="CU35" s="901"/>
      <c r="CV35" s="901"/>
      <c r="CW35" s="901"/>
      <c r="CX35" s="901"/>
      <c r="CY35" s="901"/>
      <c r="CZ35" s="901"/>
      <c r="DA35" s="901"/>
      <c r="DB35" s="901"/>
      <c r="DC35" s="901"/>
      <c r="DD35" s="901"/>
      <c r="DE35" s="901"/>
      <c r="DF35" s="901"/>
      <c r="DG35" s="901"/>
      <c r="DH35" s="901"/>
      <c r="DI35" s="901"/>
      <c r="DJ35" s="901"/>
      <c r="DK35" s="901"/>
      <c r="DL35" s="901"/>
      <c r="DM35" s="901"/>
      <c r="DN35" s="901"/>
      <c r="DO35" s="901"/>
      <c r="DP35" s="901"/>
      <c r="DQ35" s="901"/>
      <c r="DR35" s="901"/>
      <c r="DS35" s="901"/>
      <c r="DT35" s="901"/>
      <c r="DU35" s="901"/>
      <c r="DV35" s="901"/>
      <c r="DW35" s="901"/>
      <c r="DX35" s="901"/>
      <c r="DY35" s="901"/>
      <c r="DZ35" s="901"/>
      <c r="EA35" s="901"/>
      <c r="EB35" s="901"/>
      <c r="EC35" s="901"/>
      <c r="ED35" s="901"/>
      <c r="EE35" s="901"/>
      <c r="EF35" s="901"/>
      <c r="EG35" s="901"/>
      <c r="EH35" s="901"/>
      <c r="EI35" s="901"/>
      <c r="EJ35" s="901"/>
      <c r="EK35" s="901"/>
      <c r="EL35" s="901"/>
      <c r="EM35" s="901"/>
      <c r="EN35" s="901"/>
      <c r="EO35" s="901"/>
      <c r="EP35" s="901"/>
      <c r="EQ35" s="901"/>
      <c r="ER35" s="901"/>
      <c r="ES35" s="901"/>
      <c r="ET35" s="901"/>
      <c r="EU35" s="901"/>
      <c r="EV35" s="901"/>
      <c r="EW35" s="901"/>
      <c r="EX35" s="901"/>
      <c r="EY35" s="901"/>
      <c r="EZ35" s="901"/>
      <c r="FA35" s="901"/>
      <c r="FB35" s="901"/>
      <c r="FC35" s="901"/>
      <c r="FD35" s="901"/>
      <c r="FE35" s="901"/>
      <c r="FF35" s="901"/>
      <c r="FG35" s="901"/>
      <c r="FH35" s="901"/>
      <c r="FI35" s="901"/>
      <c r="FJ35" s="901"/>
      <c r="FK35" s="892"/>
    </row>
    <row r="36" spans="1:167" ht="7.5" customHeight="1" x14ac:dyDescent="0.15">
      <c r="A36" s="1642"/>
      <c r="B36" s="893"/>
      <c r="C36" s="1669"/>
      <c r="D36" s="1639"/>
      <c r="E36" s="1639"/>
      <c r="F36" s="907"/>
      <c r="G36" s="392"/>
      <c r="H36" s="1671"/>
      <c r="I36" s="1650"/>
      <c r="J36" s="1650"/>
      <c r="K36" s="1650"/>
      <c r="L36" s="1650"/>
      <c r="M36" s="1663"/>
      <c r="N36" s="1665"/>
      <c r="O36" s="1665"/>
      <c r="P36" s="682"/>
      <c r="Q36" s="682"/>
      <c r="R36" s="682"/>
      <c r="S36" s="682"/>
      <c r="T36" s="399"/>
      <c r="U36" s="391"/>
      <c r="V36" s="1662"/>
      <c r="W36" s="1662"/>
      <c r="X36" s="388"/>
      <c r="Y36" s="388"/>
      <c r="Z36" s="388"/>
      <c r="AA36" s="389"/>
      <c r="AB36" s="390"/>
      <c r="AC36" s="1545"/>
      <c r="AD36" s="1546"/>
      <c r="AE36" s="1546"/>
      <c r="AF36" s="1546"/>
      <c r="AG36" s="1546"/>
      <c r="AH36" s="1546"/>
      <c r="AI36" s="1546"/>
      <c r="AJ36" s="1546"/>
      <c r="AK36" s="1586"/>
      <c r="AL36" s="387"/>
      <c r="AM36" s="388"/>
      <c r="AN36" s="388"/>
      <c r="AO36" s="388"/>
      <c r="AP36" s="388"/>
      <c r="AQ36" s="388"/>
      <c r="AR36" s="389"/>
      <c r="AS36" s="390"/>
      <c r="AT36" s="1545"/>
      <c r="AU36" s="1546"/>
      <c r="AV36" s="1546"/>
      <c r="AW36" s="1546"/>
      <c r="AX36" s="1546"/>
      <c r="AY36" s="1546"/>
      <c r="AZ36" s="1546"/>
      <c r="BA36" s="1546"/>
      <c r="BB36" s="1586"/>
      <c r="BC36" s="391"/>
      <c r="BD36" s="388"/>
      <c r="BE36" s="388"/>
      <c r="BF36" s="388"/>
      <c r="BG36" s="388"/>
      <c r="BH36" s="388"/>
      <c r="BI36" s="389"/>
      <c r="BJ36" s="390"/>
      <c r="BK36" s="1545"/>
      <c r="BL36" s="1546"/>
      <c r="BM36" s="1546"/>
      <c r="BN36" s="1546"/>
      <c r="BO36" s="1546"/>
      <c r="BP36" s="1546"/>
      <c r="BQ36" s="1546"/>
      <c r="BR36" s="1546"/>
      <c r="BS36" s="1586"/>
      <c r="BT36" s="391"/>
      <c r="BU36" s="388"/>
      <c r="BV36" s="388"/>
      <c r="BW36" s="388"/>
      <c r="BX36" s="388"/>
      <c r="BY36" s="388"/>
      <c r="BZ36" s="389"/>
      <c r="CA36" s="390"/>
      <c r="CB36" s="1545"/>
      <c r="CC36" s="1546"/>
      <c r="CD36" s="1546"/>
      <c r="CE36" s="1546"/>
      <c r="CF36" s="1546"/>
      <c r="CG36" s="1546"/>
      <c r="CH36" s="1546"/>
      <c r="CI36" s="1546"/>
      <c r="CJ36" s="1586"/>
      <c r="CK36" s="901"/>
      <c r="CL36" s="901"/>
      <c r="CM36" s="901"/>
      <c r="CN36" s="901"/>
      <c r="CO36" s="901"/>
      <c r="CP36" s="901"/>
      <c r="CQ36" s="901"/>
      <c r="CR36" s="901"/>
      <c r="CS36" s="901"/>
      <c r="CT36" s="901"/>
      <c r="CU36" s="901"/>
      <c r="CV36" s="901"/>
      <c r="CW36" s="901"/>
      <c r="CX36" s="901"/>
      <c r="CY36" s="901"/>
      <c r="CZ36" s="901"/>
      <c r="DA36" s="901"/>
      <c r="DB36" s="901"/>
      <c r="DC36" s="901"/>
      <c r="DD36" s="901"/>
      <c r="DE36" s="901"/>
      <c r="DF36" s="901"/>
      <c r="DG36" s="901"/>
      <c r="DH36" s="901"/>
      <c r="DI36" s="901"/>
      <c r="DJ36" s="901"/>
      <c r="DK36" s="901"/>
      <c r="DL36" s="901"/>
      <c r="DM36" s="901"/>
      <c r="DN36" s="901"/>
      <c r="DO36" s="901"/>
      <c r="DP36" s="901"/>
      <c r="DQ36" s="901"/>
      <c r="DR36" s="901"/>
      <c r="DS36" s="901"/>
      <c r="DT36" s="901"/>
      <c r="DU36" s="901"/>
      <c r="DV36" s="901"/>
      <c r="DW36" s="901"/>
      <c r="DX36" s="901"/>
      <c r="DY36" s="901"/>
      <c r="DZ36" s="901"/>
      <c r="EA36" s="901"/>
      <c r="EB36" s="901"/>
      <c r="EC36" s="901"/>
      <c r="ED36" s="901"/>
      <c r="EE36" s="901"/>
      <c r="EF36" s="901"/>
      <c r="EG36" s="901"/>
      <c r="EH36" s="901"/>
      <c r="EI36" s="901"/>
      <c r="EJ36" s="901"/>
      <c r="EK36" s="901"/>
      <c r="EL36" s="901"/>
      <c r="EM36" s="901"/>
      <c r="EN36" s="901"/>
      <c r="EO36" s="901"/>
      <c r="EP36" s="901"/>
      <c r="EQ36" s="901"/>
      <c r="ER36" s="901"/>
      <c r="ES36" s="901"/>
      <c r="ET36" s="901"/>
      <c r="EU36" s="901"/>
      <c r="EV36" s="901"/>
      <c r="EW36" s="901"/>
      <c r="EX36" s="901"/>
      <c r="EY36" s="901"/>
      <c r="EZ36" s="901"/>
      <c r="FA36" s="901"/>
      <c r="FB36" s="901"/>
      <c r="FC36" s="901"/>
      <c r="FD36" s="901"/>
      <c r="FE36" s="901"/>
      <c r="FF36" s="901"/>
      <c r="FG36" s="901"/>
      <c r="FH36" s="901"/>
      <c r="FI36" s="901"/>
      <c r="FJ36" s="901"/>
      <c r="FK36" s="892"/>
    </row>
    <row r="37" spans="1:167" ht="7.5" customHeight="1" x14ac:dyDescent="0.15">
      <c r="A37" s="1642"/>
      <c r="B37" s="893"/>
      <c r="C37" s="1669"/>
      <c r="D37" s="1639"/>
      <c r="E37" s="1639"/>
      <c r="F37" s="907"/>
      <c r="G37" s="392"/>
      <c r="H37" s="1676" t="s">
        <v>19</v>
      </c>
      <c r="I37" s="1650" t="s">
        <v>891</v>
      </c>
      <c r="J37" s="1650"/>
      <c r="K37" s="1650"/>
      <c r="L37" s="1650"/>
      <c r="M37" s="1663" t="s">
        <v>25</v>
      </c>
      <c r="N37" s="1664">
        <v>0.95</v>
      </c>
      <c r="O37" s="1664"/>
      <c r="P37" s="682"/>
      <c r="Q37" s="682"/>
      <c r="R37" s="682"/>
      <c r="S37" s="682"/>
      <c r="T37" s="399"/>
      <c r="U37" s="391"/>
      <c r="V37" s="388"/>
      <c r="W37" s="388"/>
      <c r="X37" s="388"/>
      <c r="Y37" s="388"/>
      <c r="Z37" s="388"/>
      <c r="AA37" s="393"/>
      <c r="AB37" s="390"/>
      <c r="AC37" s="1668">
        <f>INT((U13+U15+U17)*0.95)</f>
        <v>207597</v>
      </c>
      <c r="AD37" s="1678"/>
      <c r="AE37" s="1678"/>
      <c r="AF37" s="1678"/>
      <c r="AG37" s="1678"/>
      <c r="AH37" s="1678"/>
      <c r="AI37" s="1678"/>
      <c r="AJ37" s="1678"/>
      <c r="AK37" s="1679"/>
      <c r="AL37" s="387"/>
      <c r="AM37" s="388"/>
      <c r="AN37" s="388"/>
      <c r="AO37" s="388"/>
      <c r="AP37" s="388"/>
      <c r="AQ37" s="388"/>
      <c r="AR37" s="393"/>
      <c r="AS37" s="390"/>
      <c r="AT37" s="1545">
        <f>INT((AL13+AL15+AL17)*0.95)</f>
        <v>245028</v>
      </c>
      <c r="AU37" s="1543"/>
      <c r="AV37" s="1543"/>
      <c r="AW37" s="1543"/>
      <c r="AX37" s="1543"/>
      <c r="AY37" s="1543"/>
      <c r="AZ37" s="1543"/>
      <c r="BA37" s="1543"/>
      <c r="BB37" s="1543"/>
      <c r="BC37" s="391"/>
      <c r="BD37" s="388"/>
      <c r="BE37" s="388"/>
      <c r="BF37" s="388"/>
      <c r="BG37" s="388"/>
      <c r="BH37" s="388"/>
      <c r="BI37" s="393"/>
      <c r="BJ37" s="390"/>
      <c r="BK37" s="1545">
        <f>INT((BC13+BC15+BC17)*0.95)</f>
        <v>292430</v>
      </c>
      <c r="BL37" s="1543"/>
      <c r="BM37" s="1543"/>
      <c r="BN37" s="1543"/>
      <c r="BO37" s="1543"/>
      <c r="BP37" s="1543"/>
      <c r="BQ37" s="1543"/>
      <c r="BR37" s="1543"/>
      <c r="BS37" s="1543"/>
      <c r="BT37" s="391"/>
      <c r="BU37" s="388"/>
      <c r="BV37" s="388"/>
      <c r="BW37" s="388"/>
      <c r="BX37" s="388"/>
      <c r="BY37" s="388"/>
      <c r="BZ37" s="393"/>
      <c r="CA37" s="390"/>
      <c r="CB37" s="1545">
        <f>INT((BT13+BT15+BT17)*0.95)</f>
        <v>336983</v>
      </c>
      <c r="CC37" s="1543"/>
      <c r="CD37" s="1543"/>
      <c r="CE37" s="1543"/>
      <c r="CF37" s="1543"/>
      <c r="CG37" s="1543"/>
      <c r="CH37" s="1543"/>
      <c r="CI37" s="1543"/>
      <c r="CJ37" s="1547"/>
      <c r="CK37" s="901"/>
      <c r="CL37" s="901"/>
      <c r="CM37" s="901"/>
      <c r="CN37" s="901"/>
      <c r="CO37" s="901"/>
      <c r="CP37" s="901"/>
      <c r="CQ37" s="901"/>
      <c r="CR37" s="901"/>
      <c r="CS37" s="901"/>
      <c r="CT37" s="901"/>
      <c r="CU37" s="901"/>
      <c r="CV37" s="901"/>
      <c r="CW37" s="901"/>
      <c r="CX37" s="901"/>
      <c r="CY37" s="901"/>
      <c r="CZ37" s="901"/>
      <c r="DA37" s="901"/>
      <c r="DB37" s="901"/>
      <c r="DC37" s="901"/>
      <c r="DD37" s="901"/>
      <c r="DE37" s="901"/>
      <c r="DF37" s="901"/>
      <c r="DG37" s="901"/>
      <c r="DH37" s="901"/>
      <c r="DI37" s="901"/>
      <c r="DJ37" s="901"/>
      <c r="DK37" s="901"/>
      <c r="DL37" s="901"/>
      <c r="DM37" s="901"/>
      <c r="DN37" s="901"/>
      <c r="DO37" s="901"/>
      <c r="DP37" s="901"/>
      <c r="DQ37" s="901"/>
      <c r="DR37" s="901"/>
      <c r="DS37" s="901"/>
      <c r="DT37" s="901"/>
      <c r="DU37" s="901"/>
      <c r="DV37" s="901"/>
      <c r="DW37" s="901"/>
      <c r="DX37" s="901"/>
      <c r="DY37" s="901"/>
      <c r="DZ37" s="901"/>
      <c r="EA37" s="901"/>
      <c r="EB37" s="901"/>
      <c r="EC37" s="901"/>
      <c r="ED37" s="901"/>
      <c r="EE37" s="901"/>
      <c r="EF37" s="901"/>
      <c r="EG37" s="901"/>
      <c r="EH37" s="901"/>
      <c r="EI37" s="901"/>
      <c r="EJ37" s="901"/>
      <c r="EK37" s="901"/>
      <c r="EL37" s="901"/>
      <c r="EM37" s="901"/>
      <c r="EN37" s="901"/>
      <c r="EO37" s="901"/>
      <c r="EP37" s="901"/>
      <c r="EQ37" s="901"/>
      <c r="ER37" s="901"/>
      <c r="ES37" s="901"/>
      <c r="ET37" s="901"/>
      <c r="EU37" s="901"/>
      <c r="EV37" s="901"/>
      <c r="EW37" s="901"/>
      <c r="EX37" s="901"/>
      <c r="EY37" s="901"/>
      <c r="EZ37" s="901"/>
      <c r="FA37" s="901"/>
      <c r="FB37" s="901"/>
      <c r="FC37" s="901"/>
      <c r="FD37" s="901"/>
      <c r="FE37" s="901"/>
      <c r="FF37" s="901"/>
      <c r="FG37" s="901"/>
      <c r="FH37" s="901"/>
      <c r="FI37" s="901"/>
      <c r="FJ37" s="901"/>
      <c r="FK37" s="892"/>
    </row>
    <row r="38" spans="1:167" ht="7.5" customHeight="1" x14ac:dyDescent="0.15">
      <c r="A38" s="1642"/>
      <c r="B38" s="893"/>
      <c r="C38" s="1669"/>
      <c r="D38" s="1639"/>
      <c r="E38" s="1639"/>
      <c r="F38" s="907"/>
      <c r="G38" s="392"/>
      <c r="H38" s="1677"/>
      <c r="I38" s="1650"/>
      <c r="J38" s="1650"/>
      <c r="K38" s="1650"/>
      <c r="L38" s="1650"/>
      <c r="M38" s="1663"/>
      <c r="N38" s="1664"/>
      <c r="O38" s="1664"/>
      <c r="P38" s="682"/>
      <c r="Q38" s="682"/>
      <c r="R38" s="682"/>
      <c r="S38" s="682"/>
      <c r="T38" s="399"/>
      <c r="U38" s="391"/>
      <c r="V38" s="388"/>
      <c r="W38" s="388"/>
      <c r="X38" s="388"/>
      <c r="Y38" s="388"/>
      <c r="Z38" s="388"/>
      <c r="AA38" s="393"/>
      <c r="AB38" s="390"/>
      <c r="AC38" s="1668"/>
      <c r="AD38" s="1678"/>
      <c r="AE38" s="1678"/>
      <c r="AF38" s="1678"/>
      <c r="AG38" s="1678"/>
      <c r="AH38" s="1678"/>
      <c r="AI38" s="1678"/>
      <c r="AJ38" s="1678"/>
      <c r="AK38" s="1679"/>
      <c r="AL38" s="387"/>
      <c r="AM38" s="388"/>
      <c r="AN38" s="388"/>
      <c r="AO38" s="388"/>
      <c r="AP38" s="388"/>
      <c r="AQ38" s="388"/>
      <c r="AR38" s="393"/>
      <c r="AS38" s="390"/>
      <c r="AT38" s="1614"/>
      <c r="AU38" s="1543"/>
      <c r="AV38" s="1543"/>
      <c r="AW38" s="1543"/>
      <c r="AX38" s="1543"/>
      <c r="AY38" s="1543"/>
      <c r="AZ38" s="1543"/>
      <c r="BA38" s="1543"/>
      <c r="BB38" s="1543"/>
      <c r="BC38" s="391"/>
      <c r="BD38" s="388"/>
      <c r="BE38" s="388"/>
      <c r="BF38" s="388"/>
      <c r="BG38" s="388"/>
      <c r="BH38" s="388"/>
      <c r="BI38" s="393"/>
      <c r="BJ38" s="390"/>
      <c r="BK38" s="1614"/>
      <c r="BL38" s="1543"/>
      <c r="BM38" s="1543"/>
      <c r="BN38" s="1543"/>
      <c r="BO38" s="1543"/>
      <c r="BP38" s="1543"/>
      <c r="BQ38" s="1543"/>
      <c r="BR38" s="1543"/>
      <c r="BS38" s="1543"/>
      <c r="BT38" s="391"/>
      <c r="BU38" s="388"/>
      <c r="BV38" s="388"/>
      <c r="BW38" s="388"/>
      <c r="BX38" s="388"/>
      <c r="BY38" s="388"/>
      <c r="BZ38" s="393"/>
      <c r="CA38" s="390"/>
      <c r="CB38" s="1614"/>
      <c r="CC38" s="1543"/>
      <c r="CD38" s="1543"/>
      <c r="CE38" s="1543"/>
      <c r="CF38" s="1543"/>
      <c r="CG38" s="1543"/>
      <c r="CH38" s="1543"/>
      <c r="CI38" s="1543"/>
      <c r="CJ38" s="1547"/>
      <c r="CK38" s="901"/>
      <c r="CL38" s="901"/>
      <c r="CM38" s="901"/>
      <c r="CN38" s="901"/>
      <c r="CO38" s="901"/>
      <c r="CP38" s="901"/>
      <c r="CQ38" s="901"/>
      <c r="CR38" s="901"/>
      <c r="CS38" s="901"/>
      <c r="CT38" s="901"/>
      <c r="CU38" s="901"/>
      <c r="CV38" s="901"/>
      <c r="CW38" s="901"/>
      <c r="CX38" s="901"/>
      <c r="CY38" s="901"/>
      <c r="CZ38" s="901"/>
      <c r="DA38" s="901"/>
      <c r="DB38" s="901"/>
      <c r="DC38" s="901"/>
      <c r="DD38" s="901"/>
      <c r="DE38" s="901"/>
      <c r="DF38" s="901"/>
      <c r="DG38" s="901"/>
      <c r="DH38" s="901"/>
      <c r="DI38" s="901"/>
      <c r="DJ38" s="901"/>
      <c r="DK38" s="901"/>
      <c r="DL38" s="901"/>
      <c r="DM38" s="901"/>
      <c r="DN38" s="901"/>
      <c r="DO38" s="901"/>
      <c r="DP38" s="901"/>
      <c r="DQ38" s="901"/>
      <c r="DR38" s="901"/>
      <c r="DS38" s="901"/>
      <c r="DT38" s="901"/>
      <c r="DU38" s="901"/>
      <c r="DV38" s="901"/>
      <c r="DW38" s="901"/>
      <c r="DX38" s="901"/>
      <c r="DY38" s="901"/>
      <c r="DZ38" s="901"/>
      <c r="EA38" s="901"/>
      <c r="EB38" s="901"/>
      <c r="EC38" s="901"/>
      <c r="ED38" s="901"/>
      <c r="EE38" s="901"/>
      <c r="EF38" s="901"/>
      <c r="EG38" s="901"/>
      <c r="EH38" s="901"/>
      <c r="EI38" s="901"/>
      <c r="EJ38" s="901"/>
      <c r="EK38" s="901"/>
      <c r="EL38" s="901"/>
      <c r="EM38" s="901"/>
      <c r="EN38" s="901"/>
      <c r="EO38" s="901"/>
      <c r="EP38" s="901"/>
      <c r="EQ38" s="901"/>
      <c r="ER38" s="901"/>
      <c r="ES38" s="901"/>
      <c r="ET38" s="901"/>
      <c r="EU38" s="901"/>
      <c r="EV38" s="901"/>
      <c r="EW38" s="901"/>
      <c r="EX38" s="901"/>
      <c r="EY38" s="901"/>
      <c r="EZ38" s="901"/>
      <c r="FA38" s="901"/>
      <c r="FB38" s="901"/>
      <c r="FC38" s="901"/>
      <c r="FD38" s="901"/>
      <c r="FE38" s="901"/>
      <c r="FF38" s="901"/>
      <c r="FG38" s="901"/>
      <c r="FH38" s="901"/>
      <c r="FI38" s="901"/>
      <c r="FJ38" s="901"/>
      <c r="FK38" s="892"/>
    </row>
    <row r="39" spans="1:167" ht="7.15" customHeight="1" x14ac:dyDescent="0.15">
      <c r="A39" s="1642"/>
      <c r="B39" s="893"/>
      <c r="C39" s="1669"/>
      <c r="D39" s="1639"/>
      <c r="E39" s="1639"/>
      <c r="F39" s="907"/>
      <c r="G39" s="392"/>
      <c r="H39" s="1663" t="s">
        <v>148</v>
      </c>
      <c r="I39" s="394"/>
      <c r="J39" s="394"/>
      <c r="K39" s="394"/>
      <c r="L39" s="394"/>
      <c r="M39" s="394"/>
      <c r="N39" s="1664">
        <f>SUM(N35:O38)</f>
        <v>1.9</v>
      </c>
      <c r="O39" s="1665"/>
      <c r="P39" s="682"/>
      <c r="Q39" s="682"/>
      <c r="R39" s="682"/>
      <c r="S39" s="682"/>
      <c r="T39" s="394"/>
      <c r="U39" s="391"/>
      <c r="V39" s="388"/>
      <c r="W39" s="388"/>
      <c r="X39" s="388"/>
      <c r="Y39" s="388"/>
      <c r="Z39" s="388"/>
      <c r="AA39" s="393"/>
      <c r="AB39" s="390"/>
      <c r="AC39" s="1545">
        <f>SUM(AC35:AK38)</f>
        <v>269876</v>
      </c>
      <c r="AD39" s="1546"/>
      <c r="AE39" s="1543"/>
      <c r="AF39" s="1543"/>
      <c r="AG39" s="1543"/>
      <c r="AH39" s="1543"/>
      <c r="AI39" s="1543"/>
      <c r="AJ39" s="1543"/>
      <c r="AK39" s="1547"/>
      <c r="AL39" s="387"/>
      <c r="AM39" s="388"/>
      <c r="AN39" s="388"/>
      <c r="AO39" s="388"/>
      <c r="AP39" s="388"/>
      <c r="AQ39" s="388"/>
      <c r="AR39" s="393"/>
      <c r="AS39" s="390"/>
      <c r="AT39" s="1668">
        <f>SUM(AT35:BB38)</f>
        <v>490056</v>
      </c>
      <c r="AU39" s="1543"/>
      <c r="AV39" s="1543"/>
      <c r="AW39" s="1543"/>
      <c r="AX39" s="1543"/>
      <c r="AY39" s="1543"/>
      <c r="AZ39" s="1543"/>
      <c r="BA39" s="1543"/>
      <c r="BB39" s="1543"/>
      <c r="BC39" s="391"/>
      <c r="BD39" s="388"/>
      <c r="BE39" s="388"/>
      <c r="BF39" s="388"/>
      <c r="BG39" s="388"/>
      <c r="BH39" s="388"/>
      <c r="BI39" s="393"/>
      <c r="BJ39" s="390"/>
      <c r="BK39" s="1668">
        <f>SUM(BK35:BS38)</f>
        <v>584860</v>
      </c>
      <c r="BL39" s="1543"/>
      <c r="BM39" s="1543"/>
      <c r="BN39" s="1543"/>
      <c r="BO39" s="1543"/>
      <c r="BP39" s="1543"/>
      <c r="BQ39" s="1543"/>
      <c r="BR39" s="1543"/>
      <c r="BS39" s="1543"/>
      <c r="BT39" s="391"/>
      <c r="BU39" s="388"/>
      <c r="BV39" s="388"/>
      <c r="BW39" s="388"/>
      <c r="BX39" s="388"/>
      <c r="BY39" s="388"/>
      <c r="BZ39" s="393"/>
      <c r="CA39" s="390"/>
      <c r="CB39" s="1668">
        <f>SUM(CB35:CJ38)</f>
        <v>673966</v>
      </c>
      <c r="CC39" s="1543"/>
      <c r="CD39" s="1543"/>
      <c r="CE39" s="1543"/>
      <c r="CF39" s="1543"/>
      <c r="CG39" s="1543"/>
      <c r="CH39" s="1543"/>
      <c r="CI39" s="1543"/>
      <c r="CJ39" s="1547"/>
      <c r="CK39" s="901"/>
      <c r="CL39" s="901"/>
      <c r="CM39" s="901"/>
      <c r="CN39" s="901"/>
      <c r="CO39" s="901"/>
      <c r="CP39" s="901"/>
      <c r="CQ39" s="901"/>
      <c r="CR39" s="901"/>
      <c r="CS39" s="901"/>
      <c r="CT39" s="901"/>
      <c r="CU39" s="901"/>
      <c r="CV39" s="901"/>
      <c r="CW39" s="901"/>
      <c r="CX39" s="901"/>
      <c r="CY39" s="901"/>
      <c r="CZ39" s="901"/>
      <c r="DA39" s="901"/>
      <c r="DB39" s="901"/>
      <c r="DC39" s="901"/>
      <c r="DD39" s="901"/>
      <c r="DE39" s="901"/>
      <c r="DF39" s="901"/>
      <c r="DG39" s="901"/>
      <c r="DH39" s="901"/>
      <c r="DI39" s="901"/>
      <c r="DJ39" s="901"/>
      <c r="DK39" s="901"/>
      <c r="DL39" s="901"/>
      <c r="DM39" s="901"/>
      <c r="DN39" s="901"/>
      <c r="DO39" s="901"/>
      <c r="DP39" s="901"/>
      <c r="DQ39" s="901"/>
      <c r="DR39" s="901"/>
      <c r="DS39" s="901"/>
      <c r="DT39" s="901"/>
      <c r="DU39" s="901"/>
      <c r="DV39" s="901"/>
      <c r="DW39" s="901"/>
      <c r="DX39" s="901"/>
      <c r="DY39" s="901"/>
      <c r="DZ39" s="901"/>
      <c r="EA39" s="901"/>
      <c r="EB39" s="901"/>
      <c r="EC39" s="901"/>
      <c r="ED39" s="901"/>
      <c r="EE39" s="901"/>
      <c r="EF39" s="901"/>
      <c r="EG39" s="901"/>
      <c r="EH39" s="901"/>
      <c r="EI39" s="901"/>
      <c r="EJ39" s="901"/>
      <c r="EK39" s="901"/>
      <c r="EL39" s="901"/>
      <c r="EM39" s="901"/>
      <c r="EN39" s="901"/>
      <c r="EO39" s="901"/>
      <c r="EP39" s="901"/>
      <c r="EQ39" s="901"/>
      <c r="ER39" s="901"/>
      <c r="ES39" s="901"/>
      <c r="ET39" s="901"/>
      <c r="EU39" s="901"/>
      <c r="EV39" s="901"/>
      <c r="EW39" s="901"/>
      <c r="EX39" s="901"/>
      <c r="EY39" s="901"/>
      <c r="EZ39" s="901"/>
      <c r="FA39" s="901"/>
      <c r="FB39" s="901"/>
      <c r="FC39" s="901"/>
      <c r="FD39" s="901"/>
      <c r="FE39" s="901"/>
      <c r="FF39" s="901"/>
      <c r="FG39" s="901"/>
      <c r="FH39" s="901"/>
      <c r="FI39" s="901"/>
      <c r="FJ39" s="901"/>
      <c r="FK39" s="892"/>
    </row>
    <row r="40" spans="1:167" ht="7.15" customHeight="1" x14ac:dyDescent="0.15">
      <c r="A40" s="1642"/>
      <c r="B40" s="358"/>
      <c r="C40" s="1670"/>
      <c r="D40" s="1646"/>
      <c r="E40" s="1646"/>
      <c r="F40" s="899"/>
      <c r="G40" s="400"/>
      <c r="H40" s="1518"/>
      <c r="I40" s="401"/>
      <c r="J40" s="401"/>
      <c r="K40" s="401"/>
      <c r="L40" s="401"/>
      <c r="M40" s="401"/>
      <c r="N40" s="1666"/>
      <c r="O40" s="1666"/>
      <c r="P40" s="401"/>
      <c r="Q40" s="401"/>
      <c r="R40" s="353"/>
      <c r="S40" s="402"/>
      <c r="T40" s="401"/>
      <c r="U40" s="403"/>
      <c r="V40" s="404"/>
      <c r="W40" s="404"/>
      <c r="X40" s="404"/>
      <c r="Y40" s="404"/>
      <c r="Z40" s="404"/>
      <c r="AA40" s="405"/>
      <c r="AB40" s="406"/>
      <c r="AC40" s="1667"/>
      <c r="AD40" s="1518"/>
      <c r="AE40" s="1518"/>
      <c r="AF40" s="1518"/>
      <c r="AG40" s="1518"/>
      <c r="AH40" s="1518"/>
      <c r="AI40" s="1518"/>
      <c r="AJ40" s="1518"/>
      <c r="AK40" s="1618"/>
      <c r="AL40" s="407"/>
      <c r="AM40" s="404"/>
      <c r="AN40" s="404"/>
      <c r="AO40" s="404"/>
      <c r="AP40" s="404"/>
      <c r="AQ40" s="404"/>
      <c r="AR40" s="405"/>
      <c r="AS40" s="406"/>
      <c r="AT40" s="1667"/>
      <c r="AU40" s="1518"/>
      <c r="AV40" s="1518"/>
      <c r="AW40" s="1518"/>
      <c r="AX40" s="1518"/>
      <c r="AY40" s="1518"/>
      <c r="AZ40" s="1518"/>
      <c r="BA40" s="1518"/>
      <c r="BB40" s="1518"/>
      <c r="BC40" s="403"/>
      <c r="BD40" s="404"/>
      <c r="BE40" s="404"/>
      <c r="BF40" s="404"/>
      <c r="BG40" s="404"/>
      <c r="BH40" s="404"/>
      <c r="BI40" s="405"/>
      <c r="BJ40" s="406"/>
      <c r="BK40" s="1667"/>
      <c r="BL40" s="1518"/>
      <c r="BM40" s="1518"/>
      <c r="BN40" s="1518"/>
      <c r="BO40" s="1518"/>
      <c r="BP40" s="1518"/>
      <c r="BQ40" s="1518"/>
      <c r="BR40" s="1518"/>
      <c r="BS40" s="1518"/>
      <c r="BT40" s="403"/>
      <c r="BU40" s="404"/>
      <c r="BV40" s="404"/>
      <c r="BW40" s="404"/>
      <c r="BX40" s="404"/>
      <c r="BY40" s="404"/>
      <c r="BZ40" s="405"/>
      <c r="CA40" s="406"/>
      <c r="CB40" s="1667"/>
      <c r="CC40" s="1518"/>
      <c r="CD40" s="1518"/>
      <c r="CE40" s="1518"/>
      <c r="CF40" s="1518"/>
      <c r="CG40" s="1518"/>
      <c r="CH40" s="1518"/>
      <c r="CI40" s="1518"/>
      <c r="CJ40" s="1618"/>
      <c r="CK40" s="901"/>
      <c r="CL40" s="901"/>
      <c r="CM40" s="901"/>
      <c r="CN40" s="901"/>
      <c r="CO40" s="901"/>
      <c r="CP40" s="901"/>
      <c r="CQ40" s="901"/>
      <c r="CR40" s="901"/>
      <c r="CS40" s="901"/>
      <c r="CT40" s="901"/>
      <c r="CU40" s="901"/>
      <c r="CV40" s="901"/>
      <c r="CW40" s="901"/>
      <c r="CX40" s="901"/>
      <c r="CY40" s="901"/>
      <c r="CZ40" s="901"/>
      <c r="DA40" s="901"/>
      <c r="DB40" s="901"/>
      <c r="DC40" s="901"/>
      <c r="DD40" s="901"/>
      <c r="DE40" s="901"/>
      <c r="DF40" s="901"/>
      <c r="DG40" s="901"/>
      <c r="DH40" s="901"/>
      <c r="DI40" s="901"/>
      <c r="DJ40" s="901"/>
      <c r="DK40" s="901"/>
      <c r="DL40" s="901"/>
      <c r="DM40" s="901"/>
      <c r="DN40" s="901"/>
      <c r="DO40" s="901"/>
      <c r="DP40" s="901"/>
      <c r="DQ40" s="901"/>
      <c r="DR40" s="901"/>
      <c r="DS40" s="901"/>
      <c r="DT40" s="901"/>
      <c r="DU40" s="901"/>
      <c r="DV40" s="901"/>
      <c r="DW40" s="901"/>
      <c r="DX40" s="901"/>
      <c r="DY40" s="901"/>
      <c r="DZ40" s="901"/>
      <c r="EA40" s="901"/>
      <c r="EB40" s="901"/>
      <c r="EC40" s="901"/>
      <c r="ED40" s="901"/>
      <c r="EE40" s="901"/>
      <c r="EF40" s="901"/>
      <c r="EG40" s="901"/>
      <c r="EH40" s="901"/>
      <c r="EI40" s="901"/>
      <c r="EJ40" s="901"/>
      <c r="EK40" s="901"/>
      <c r="EL40" s="901"/>
      <c r="EM40" s="901"/>
      <c r="EN40" s="901"/>
      <c r="EO40" s="901"/>
      <c r="EP40" s="901"/>
      <c r="EQ40" s="901"/>
      <c r="ER40" s="901"/>
      <c r="ES40" s="901"/>
      <c r="ET40" s="901"/>
      <c r="EU40" s="901"/>
      <c r="EV40" s="901"/>
      <c r="EW40" s="901"/>
      <c r="EX40" s="901"/>
      <c r="EY40" s="901"/>
      <c r="EZ40" s="901"/>
      <c r="FA40" s="901"/>
      <c r="FB40" s="901"/>
      <c r="FC40" s="901"/>
      <c r="FD40" s="901"/>
      <c r="FE40" s="901"/>
      <c r="FF40" s="901"/>
      <c r="FG40" s="901"/>
      <c r="FH40" s="901"/>
      <c r="FI40" s="901"/>
      <c r="FJ40" s="901"/>
      <c r="FK40" s="901"/>
    </row>
    <row r="41" spans="1:167" ht="19.5" customHeight="1" x14ac:dyDescent="0.15">
      <c r="A41" s="1642"/>
      <c r="B41" s="377"/>
      <c r="C41" s="456" t="s">
        <v>592</v>
      </c>
      <c r="D41" s="1615" t="s">
        <v>59</v>
      </c>
      <c r="E41" s="1683"/>
      <c r="F41" s="900"/>
      <c r="G41" s="409"/>
      <c r="H41" s="410"/>
      <c r="I41" s="411"/>
      <c r="J41" s="411"/>
      <c r="K41" s="411"/>
      <c r="L41" s="411"/>
      <c r="M41" s="411"/>
      <c r="N41" s="411"/>
      <c r="O41" s="411"/>
      <c r="P41" s="411"/>
      <c r="Q41" s="411"/>
      <c r="R41" s="411"/>
      <c r="S41" s="411"/>
      <c r="T41" s="411"/>
      <c r="U41" s="412"/>
      <c r="V41" s="413"/>
      <c r="W41" s="413"/>
      <c r="X41" s="414"/>
      <c r="Y41" s="414"/>
      <c r="Z41" s="414"/>
      <c r="AA41" s="414"/>
      <c r="AB41" s="415"/>
      <c r="AC41" s="1622">
        <v>0</v>
      </c>
      <c r="AD41" s="1619"/>
      <c r="AE41" s="1620"/>
      <c r="AF41" s="1620"/>
      <c r="AG41" s="1620"/>
      <c r="AH41" s="1620"/>
      <c r="AI41" s="1620"/>
      <c r="AJ41" s="1620"/>
      <c r="AK41" s="1624"/>
      <c r="AL41" s="407"/>
      <c r="AM41" s="416"/>
      <c r="AN41" s="417"/>
      <c r="AO41" s="417"/>
      <c r="AP41" s="417"/>
      <c r="AQ41" s="417"/>
      <c r="AR41" s="417"/>
      <c r="AS41" s="418"/>
      <c r="AT41" s="1589">
        <v>0</v>
      </c>
      <c r="AU41" s="1518"/>
      <c r="AV41" s="1518"/>
      <c r="AW41" s="1518"/>
      <c r="AX41" s="1518"/>
      <c r="AY41" s="1518"/>
      <c r="AZ41" s="1518"/>
      <c r="BA41" s="1518"/>
      <c r="BB41" s="1518"/>
      <c r="BC41" s="403"/>
      <c r="BD41" s="416"/>
      <c r="BE41" s="416"/>
      <c r="BF41" s="417"/>
      <c r="BG41" s="417"/>
      <c r="BH41" s="417"/>
      <c r="BI41" s="417"/>
      <c r="BJ41" s="418"/>
      <c r="BK41" s="1589">
        <v>0</v>
      </c>
      <c r="BL41" s="1590"/>
      <c r="BM41" s="1518"/>
      <c r="BN41" s="1518"/>
      <c r="BO41" s="1518"/>
      <c r="BP41" s="1518"/>
      <c r="BQ41" s="1518"/>
      <c r="BR41" s="1518"/>
      <c r="BS41" s="1618"/>
      <c r="BT41" s="403"/>
      <c r="BU41" s="416"/>
      <c r="BV41" s="417"/>
      <c r="BW41" s="417"/>
      <c r="BX41" s="417"/>
      <c r="BY41" s="417"/>
      <c r="BZ41" s="417"/>
      <c r="CA41" s="418"/>
      <c r="CB41" s="1589">
        <v>0</v>
      </c>
      <c r="CC41" s="1590"/>
      <c r="CD41" s="1518"/>
      <c r="CE41" s="1518"/>
      <c r="CF41" s="1518"/>
      <c r="CG41" s="1518"/>
      <c r="CH41" s="1518"/>
      <c r="CI41" s="1518"/>
      <c r="CJ41" s="1618"/>
      <c r="CK41" s="901"/>
      <c r="CL41" s="901"/>
      <c r="CM41" s="901"/>
      <c r="CN41" s="901"/>
      <c r="CO41" s="901"/>
      <c r="CP41" s="901"/>
      <c r="CQ41" s="901"/>
      <c r="CR41" s="901"/>
      <c r="CS41" s="901"/>
      <c r="CT41" s="901"/>
      <c r="CU41" s="901"/>
      <c r="CV41" s="901"/>
      <c r="CW41" s="901"/>
      <c r="CX41" s="901"/>
      <c r="CY41" s="901"/>
      <c r="CZ41" s="901"/>
      <c r="DA41" s="901"/>
      <c r="DB41" s="901"/>
      <c r="DC41" s="901"/>
      <c r="DD41" s="901"/>
      <c r="DE41" s="901"/>
      <c r="DF41" s="901"/>
      <c r="DG41" s="901"/>
      <c r="DH41" s="901"/>
      <c r="DI41" s="901"/>
      <c r="DJ41" s="901"/>
      <c r="DK41" s="901"/>
      <c r="DL41" s="901"/>
      <c r="DM41" s="901"/>
      <c r="DN41" s="901"/>
      <c r="DO41" s="901"/>
      <c r="DP41" s="901"/>
      <c r="DQ41" s="901"/>
      <c r="DR41" s="901"/>
      <c r="DS41" s="901"/>
      <c r="DT41" s="901"/>
      <c r="DU41" s="901"/>
      <c r="DV41" s="901"/>
      <c r="DW41" s="901"/>
      <c r="DX41" s="901"/>
      <c r="DY41" s="901"/>
      <c r="DZ41" s="901"/>
      <c r="EA41" s="901"/>
      <c r="EB41" s="901"/>
      <c r="EC41" s="901"/>
      <c r="ED41" s="901"/>
      <c r="EE41" s="901"/>
      <c r="EF41" s="901"/>
      <c r="EG41" s="901"/>
      <c r="EH41" s="901"/>
      <c r="EI41" s="901"/>
      <c r="EJ41" s="901"/>
      <c r="EK41" s="901"/>
      <c r="EL41" s="901"/>
      <c r="EM41" s="901"/>
      <c r="EN41" s="901"/>
      <c r="EO41" s="901"/>
      <c r="EP41" s="901"/>
      <c r="EQ41" s="901"/>
      <c r="ER41" s="901"/>
      <c r="ES41" s="901"/>
      <c r="ET41" s="901"/>
      <c r="EU41" s="901"/>
      <c r="EV41" s="901"/>
      <c r="EW41" s="901"/>
      <c r="EX41" s="901"/>
      <c r="EY41" s="901"/>
      <c r="EZ41" s="901"/>
      <c r="FA41" s="901"/>
      <c r="FB41" s="901"/>
      <c r="FC41" s="901"/>
      <c r="FD41" s="901"/>
      <c r="FE41" s="901"/>
      <c r="FF41" s="901"/>
      <c r="FG41" s="901"/>
      <c r="FH41" s="901"/>
      <c r="FI41" s="901"/>
      <c r="FJ41" s="901"/>
      <c r="FK41" s="347"/>
    </row>
    <row r="42" spans="1:167" ht="19.5" customHeight="1" x14ac:dyDescent="0.15">
      <c r="A42" s="1643"/>
      <c r="B42" s="358"/>
      <c r="C42" s="897" t="s">
        <v>758</v>
      </c>
      <c r="D42" s="1684" t="s">
        <v>148</v>
      </c>
      <c r="E42" s="1683"/>
      <c r="F42" s="899"/>
      <c r="G42" s="419"/>
      <c r="H42" s="420"/>
      <c r="I42" s="421"/>
      <c r="J42" s="421"/>
      <c r="K42" s="421"/>
      <c r="L42" s="421"/>
      <c r="M42" s="421"/>
      <c r="N42" s="421"/>
      <c r="O42" s="421"/>
      <c r="P42" s="421"/>
      <c r="Q42" s="421"/>
      <c r="R42" s="421"/>
      <c r="S42" s="421"/>
      <c r="T42" s="421"/>
      <c r="U42" s="403"/>
      <c r="V42" s="416"/>
      <c r="W42" s="416"/>
      <c r="X42" s="417"/>
      <c r="Y42" s="417"/>
      <c r="Z42" s="417"/>
      <c r="AA42" s="417"/>
      <c r="AB42" s="418"/>
      <c r="AC42" s="1589">
        <f>SUM(AC34,AC39,AC41)</f>
        <v>639181</v>
      </c>
      <c r="AD42" s="1590"/>
      <c r="AE42" s="1518"/>
      <c r="AF42" s="1518"/>
      <c r="AG42" s="1518"/>
      <c r="AH42" s="1518"/>
      <c r="AI42" s="1518"/>
      <c r="AJ42" s="1518"/>
      <c r="AK42" s="1618"/>
      <c r="AL42" s="407"/>
      <c r="AM42" s="416"/>
      <c r="AN42" s="417"/>
      <c r="AO42" s="417"/>
      <c r="AP42" s="417"/>
      <c r="AQ42" s="417"/>
      <c r="AR42" s="417"/>
      <c r="AS42" s="418"/>
      <c r="AT42" s="1589">
        <f>SUM(AT34,AT39,AT41)</f>
        <v>1177560</v>
      </c>
      <c r="AU42" s="1518"/>
      <c r="AV42" s="1518"/>
      <c r="AW42" s="1518"/>
      <c r="AX42" s="1518"/>
      <c r="AY42" s="1518"/>
      <c r="AZ42" s="1518"/>
      <c r="BA42" s="1518"/>
      <c r="BB42" s="1518"/>
      <c r="BC42" s="403"/>
      <c r="BD42" s="416"/>
      <c r="BE42" s="416"/>
      <c r="BF42" s="417"/>
      <c r="BG42" s="417"/>
      <c r="BH42" s="417"/>
      <c r="BI42" s="417"/>
      <c r="BJ42" s="418"/>
      <c r="BK42" s="1589">
        <f>SUM(BK34,BK39,BK41)</f>
        <v>1428096</v>
      </c>
      <c r="BL42" s="1590"/>
      <c r="BM42" s="1518"/>
      <c r="BN42" s="1518"/>
      <c r="BO42" s="1518"/>
      <c r="BP42" s="1518"/>
      <c r="BQ42" s="1518"/>
      <c r="BR42" s="1518"/>
      <c r="BS42" s="1618"/>
      <c r="BT42" s="403"/>
      <c r="BU42" s="416"/>
      <c r="BV42" s="417"/>
      <c r="BW42" s="417"/>
      <c r="BX42" s="417"/>
      <c r="BY42" s="417"/>
      <c r="BZ42" s="417"/>
      <c r="CA42" s="418"/>
      <c r="CB42" s="1589">
        <f>SUM(CB34,CB39,CB41)</f>
        <v>1665134</v>
      </c>
      <c r="CC42" s="1590"/>
      <c r="CD42" s="1518"/>
      <c r="CE42" s="1518"/>
      <c r="CF42" s="1518"/>
      <c r="CG42" s="1518"/>
      <c r="CH42" s="1518"/>
      <c r="CI42" s="1518"/>
      <c r="CJ42" s="1618"/>
      <c r="CK42" s="901"/>
      <c r="CL42" s="901"/>
      <c r="CM42" s="901"/>
      <c r="CN42" s="901"/>
      <c r="CO42" s="901"/>
      <c r="CP42" s="901"/>
      <c r="CQ42" s="901"/>
      <c r="CR42" s="901"/>
      <c r="CS42" s="901"/>
      <c r="CT42" s="901"/>
      <c r="CU42" s="901"/>
      <c r="CV42" s="901"/>
      <c r="CW42" s="901"/>
      <c r="CX42" s="901"/>
      <c r="CY42" s="901"/>
      <c r="CZ42" s="901"/>
      <c r="DA42" s="901"/>
      <c r="DB42" s="901"/>
      <c r="DC42" s="901"/>
      <c r="DD42" s="901"/>
      <c r="DE42" s="901"/>
      <c r="DF42" s="901"/>
      <c r="DG42" s="901"/>
      <c r="DH42" s="901"/>
      <c r="DI42" s="901"/>
      <c r="DJ42" s="901"/>
      <c r="DK42" s="901"/>
      <c r="DL42" s="901"/>
      <c r="DM42" s="901"/>
      <c r="DN42" s="901"/>
      <c r="DO42" s="901"/>
      <c r="DP42" s="901"/>
      <c r="DQ42" s="901"/>
      <c r="DR42" s="901"/>
      <c r="DS42" s="901"/>
      <c r="DT42" s="901"/>
      <c r="DU42" s="901"/>
      <c r="DV42" s="901"/>
      <c r="DW42" s="901"/>
      <c r="DX42" s="901"/>
      <c r="DY42" s="901"/>
      <c r="DZ42" s="901"/>
      <c r="EA42" s="901"/>
      <c r="EB42" s="901"/>
      <c r="EC42" s="901"/>
      <c r="ED42" s="901"/>
      <c r="EE42" s="901"/>
      <c r="EF42" s="901"/>
      <c r="EG42" s="901"/>
      <c r="EH42" s="901"/>
      <c r="EI42" s="901"/>
      <c r="EJ42" s="901"/>
      <c r="EK42" s="901"/>
      <c r="EL42" s="901"/>
      <c r="EM42" s="901"/>
      <c r="EN42" s="901"/>
      <c r="EO42" s="901"/>
      <c r="EP42" s="901"/>
      <c r="EQ42" s="901"/>
      <c r="ER42" s="901"/>
      <c r="ES42" s="901"/>
      <c r="ET42" s="901"/>
      <c r="EU42" s="901"/>
      <c r="EV42" s="901"/>
      <c r="EW42" s="901"/>
      <c r="EX42" s="901"/>
      <c r="EY42" s="901"/>
      <c r="EZ42" s="901"/>
      <c r="FA42" s="901"/>
      <c r="FB42" s="901"/>
      <c r="FC42" s="901"/>
      <c r="FD42" s="901"/>
      <c r="FE42" s="901"/>
      <c r="FF42" s="901"/>
      <c r="FG42" s="901"/>
      <c r="FH42" s="901"/>
      <c r="FI42" s="901"/>
      <c r="FJ42" s="901"/>
    </row>
    <row r="43" spans="1:167" ht="19.5" customHeight="1" x14ac:dyDescent="0.15">
      <c r="A43" s="422" t="s">
        <v>897</v>
      </c>
      <c r="B43" s="408"/>
      <c r="C43" s="1615" t="s">
        <v>60</v>
      </c>
      <c r="D43" s="1615"/>
      <c r="E43" s="1615"/>
      <c r="F43" s="408"/>
      <c r="G43" s="1680" t="s">
        <v>761</v>
      </c>
      <c r="H43" s="1681"/>
      <c r="I43" s="1681"/>
      <c r="J43" s="1681"/>
      <c r="K43" s="1681"/>
      <c r="L43" s="1681"/>
      <c r="M43" s="1681"/>
      <c r="N43" s="1681"/>
      <c r="O43" s="1681"/>
      <c r="P43" s="1681"/>
      <c r="Q43" s="1681"/>
      <c r="R43" s="1681"/>
      <c r="S43" s="1681"/>
      <c r="T43" s="1682"/>
      <c r="U43" s="423"/>
      <c r="V43" s="414"/>
      <c r="W43" s="414"/>
      <c r="X43" s="414"/>
      <c r="Y43" s="414"/>
      <c r="Z43" s="414"/>
      <c r="AA43" s="414"/>
      <c r="AB43" s="415"/>
      <c r="AC43" s="1622">
        <v>64500</v>
      </c>
      <c r="AD43" s="1619"/>
      <c r="AE43" s="1620"/>
      <c r="AF43" s="1620"/>
      <c r="AG43" s="1620"/>
      <c r="AH43" s="1620"/>
      <c r="AI43" s="1620"/>
      <c r="AJ43" s="1620"/>
      <c r="AK43" s="1624"/>
      <c r="AL43" s="424"/>
      <c r="AM43" s="414"/>
      <c r="AN43" s="414"/>
      <c r="AO43" s="414"/>
      <c r="AP43" s="414"/>
      <c r="AQ43" s="414"/>
      <c r="AR43" s="414"/>
      <c r="AS43" s="415"/>
      <c r="AT43" s="1622">
        <v>115400</v>
      </c>
      <c r="AU43" s="1620"/>
      <c r="AV43" s="1620"/>
      <c r="AW43" s="1620"/>
      <c r="AX43" s="1620"/>
      <c r="AY43" s="1620"/>
      <c r="AZ43" s="1620"/>
      <c r="BA43" s="1620"/>
      <c r="BB43" s="1620"/>
      <c r="BC43" s="423"/>
      <c r="BD43" s="414"/>
      <c r="BE43" s="414"/>
      <c r="BF43" s="414"/>
      <c r="BG43" s="414"/>
      <c r="BH43" s="414"/>
      <c r="BI43" s="414"/>
      <c r="BJ43" s="415"/>
      <c r="BK43" s="1622">
        <v>115400</v>
      </c>
      <c r="BL43" s="1619"/>
      <c r="BM43" s="1620"/>
      <c r="BN43" s="1620"/>
      <c r="BO43" s="1620"/>
      <c r="BP43" s="1620"/>
      <c r="BQ43" s="1620"/>
      <c r="BR43" s="1620"/>
      <c r="BS43" s="1624"/>
      <c r="BT43" s="423"/>
      <c r="BU43" s="414"/>
      <c r="BV43" s="414"/>
      <c r="BW43" s="414"/>
      <c r="BX43" s="414"/>
      <c r="BY43" s="414"/>
      <c r="BZ43" s="414"/>
      <c r="CA43" s="415"/>
      <c r="CB43" s="1622">
        <v>115400</v>
      </c>
      <c r="CC43" s="1619"/>
      <c r="CD43" s="1620"/>
      <c r="CE43" s="1620"/>
      <c r="CF43" s="1620"/>
      <c r="CG43" s="1620"/>
      <c r="CH43" s="1620"/>
      <c r="CI43" s="1620"/>
      <c r="CJ43" s="1624"/>
      <c r="CK43" s="901"/>
      <c r="CL43" s="901"/>
      <c r="CM43" s="901"/>
      <c r="CN43" s="901"/>
      <c r="CO43" s="901"/>
      <c r="CP43" s="901"/>
      <c r="CQ43" s="901"/>
      <c r="CR43" s="901"/>
      <c r="CS43" s="901"/>
      <c r="CT43" s="901"/>
      <c r="CU43" s="901"/>
      <c r="CV43" s="901"/>
      <c r="CW43" s="901"/>
      <c r="CX43" s="901"/>
      <c r="CY43" s="901"/>
      <c r="CZ43" s="901"/>
      <c r="DA43" s="901"/>
      <c r="DB43" s="901"/>
      <c r="DC43" s="901"/>
      <c r="DD43" s="901"/>
      <c r="DE43" s="901"/>
      <c r="DF43" s="901"/>
      <c r="DG43" s="901"/>
      <c r="DH43" s="901"/>
      <c r="DI43" s="901"/>
      <c r="DJ43" s="901"/>
      <c r="DK43" s="901"/>
      <c r="DL43" s="901"/>
      <c r="DM43" s="901"/>
      <c r="DN43" s="901"/>
      <c r="DO43" s="901"/>
      <c r="DP43" s="901"/>
      <c r="DQ43" s="901"/>
      <c r="DR43" s="901"/>
      <c r="DS43" s="901"/>
      <c r="DT43" s="901"/>
      <c r="DU43" s="901"/>
      <c r="DV43" s="901"/>
      <c r="DW43" s="901"/>
      <c r="DX43" s="901"/>
      <c r="DY43" s="901"/>
      <c r="DZ43" s="901"/>
      <c r="EA43" s="901"/>
      <c r="EB43" s="901"/>
      <c r="EC43" s="901"/>
      <c r="ED43" s="901"/>
      <c r="EE43" s="901"/>
      <c r="EF43" s="901"/>
      <c r="EG43" s="901"/>
      <c r="EH43" s="901"/>
      <c r="EI43" s="901"/>
      <c r="EJ43" s="901"/>
      <c r="EK43" s="901"/>
      <c r="EL43" s="901"/>
      <c r="EM43" s="901"/>
      <c r="EN43" s="901"/>
      <c r="EO43" s="901"/>
      <c r="EP43" s="901"/>
      <c r="EQ43" s="901"/>
      <c r="ER43" s="901"/>
      <c r="ES43" s="901"/>
      <c r="ET43" s="901"/>
      <c r="EU43" s="901"/>
      <c r="EV43" s="901"/>
      <c r="EW43" s="901"/>
      <c r="EX43" s="901"/>
      <c r="EY43" s="901"/>
      <c r="EZ43" s="901"/>
      <c r="FA43" s="901"/>
      <c r="FB43" s="901"/>
      <c r="FC43" s="901"/>
      <c r="FD43" s="901"/>
      <c r="FE43" s="901"/>
      <c r="FF43" s="901"/>
      <c r="FG43" s="901"/>
      <c r="FH43" s="901"/>
      <c r="FI43" s="901"/>
      <c r="FJ43" s="901"/>
    </row>
    <row r="44" spans="1:167" ht="19.5" customHeight="1" x14ac:dyDescent="0.15">
      <c r="A44" s="906" t="s">
        <v>898</v>
      </c>
      <c r="B44" s="344"/>
      <c r="C44" s="1551" t="s">
        <v>584</v>
      </c>
      <c r="D44" s="1551"/>
      <c r="E44" s="1551"/>
      <c r="F44" s="344"/>
      <c r="G44" s="425"/>
      <c r="H44" s="890"/>
      <c r="I44" s="890"/>
      <c r="J44" s="325"/>
      <c r="K44" s="325"/>
      <c r="L44" s="325"/>
      <c r="M44" s="347"/>
      <c r="N44" s="347"/>
      <c r="O44" s="347"/>
      <c r="P44" s="347"/>
      <c r="Q44" s="426"/>
      <c r="R44" s="426"/>
      <c r="S44" s="347"/>
      <c r="T44" s="347"/>
      <c r="U44" s="427"/>
      <c r="V44" s="428"/>
      <c r="W44" s="428"/>
      <c r="X44" s="428"/>
      <c r="Y44" s="428"/>
      <c r="Z44" s="428"/>
      <c r="AA44" s="428"/>
      <c r="AB44" s="429"/>
      <c r="AC44" s="1622">
        <v>0</v>
      </c>
      <c r="AD44" s="1619"/>
      <c r="AE44" s="1619"/>
      <c r="AF44" s="1619"/>
      <c r="AG44" s="1619"/>
      <c r="AH44" s="1619"/>
      <c r="AI44" s="1619"/>
      <c r="AJ44" s="1619"/>
      <c r="AK44" s="1685"/>
      <c r="AL44" s="393"/>
      <c r="AM44" s="428"/>
      <c r="AN44" s="428"/>
      <c r="AO44" s="428"/>
      <c r="AP44" s="428"/>
      <c r="AQ44" s="428"/>
      <c r="AR44" s="428"/>
      <c r="AS44" s="429"/>
      <c r="AT44" s="1622">
        <v>0</v>
      </c>
      <c r="AU44" s="1619"/>
      <c r="AV44" s="1619"/>
      <c r="AW44" s="1619"/>
      <c r="AX44" s="1619"/>
      <c r="AY44" s="1619"/>
      <c r="AZ44" s="1619"/>
      <c r="BA44" s="1619"/>
      <c r="BB44" s="1685"/>
      <c r="BC44" s="427"/>
      <c r="BD44" s="428"/>
      <c r="BE44" s="428"/>
      <c r="BF44" s="428"/>
      <c r="BG44" s="428"/>
      <c r="BH44" s="428"/>
      <c r="BI44" s="428"/>
      <c r="BJ44" s="429"/>
      <c r="BK44" s="1622">
        <v>0</v>
      </c>
      <c r="BL44" s="1619"/>
      <c r="BM44" s="1619"/>
      <c r="BN44" s="1619"/>
      <c r="BO44" s="1619"/>
      <c r="BP44" s="1619"/>
      <c r="BQ44" s="1619"/>
      <c r="BR44" s="1619"/>
      <c r="BS44" s="1685"/>
      <c r="BT44" s="427"/>
      <c r="BU44" s="428"/>
      <c r="BV44" s="428"/>
      <c r="BW44" s="428"/>
      <c r="BX44" s="428"/>
      <c r="BY44" s="428"/>
      <c r="BZ44" s="428"/>
      <c r="CA44" s="429"/>
      <c r="CB44" s="1622">
        <v>0</v>
      </c>
      <c r="CC44" s="1619"/>
      <c r="CD44" s="1619"/>
      <c r="CE44" s="1619"/>
      <c r="CF44" s="1619"/>
      <c r="CG44" s="1619"/>
      <c r="CH44" s="1619"/>
      <c r="CI44" s="1619"/>
      <c r="CJ44" s="1685"/>
      <c r="CK44" s="901"/>
      <c r="CL44" s="901"/>
      <c r="CM44" s="901"/>
      <c r="CN44" s="901"/>
      <c r="CO44" s="901"/>
      <c r="CP44" s="901"/>
      <c r="CQ44" s="901"/>
      <c r="CR44" s="901"/>
      <c r="CS44" s="901"/>
      <c r="CT44" s="901"/>
      <c r="CU44" s="901"/>
      <c r="CV44" s="901"/>
      <c r="CW44" s="901"/>
      <c r="CX44" s="901"/>
      <c r="CY44" s="901"/>
      <c r="CZ44" s="901"/>
      <c r="DA44" s="901"/>
      <c r="DB44" s="901"/>
      <c r="DC44" s="901"/>
      <c r="DD44" s="901"/>
      <c r="DE44" s="901"/>
      <c r="DF44" s="901"/>
      <c r="DG44" s="901"/>
      <c r="DH44" s="901"/>
      <c r="DI44" s="901"/>
      <c r="DJ44" s="901"/>
      <c r="DK44" s="901"/>
      <c r="DL44" s="901"/>
      <c r="DM44" s="901"/>
      <c r="DN44" s="901"/>
      <c r="DO44" s="901"/>
      <c r="DP44" s="901"/>
      <c r="DQ44" s="901"/>
      <c r="DR44" s="901"/>
      <c r="DS44" s="901"/>
      <c r="DT44" s="901"/>
      <c r="DU44" s="901"/>
      <c r="DV44" s="901"/>
      <c r="DW44" s="901"/>
      <c r="DX44" s="901"/>
      <c r="DY44" s="901"/>
      <c r="DZ44" s="901"/>
      <c r="EA44" s="901"/>
      <c r="EB44" s="901"/>
      <c r="EC44" s="901"/>
      <c r="ED44" s="901"/>
      <c r="EE44" s="901"/>
      <c r="EF44" s="901"/>
      <c r="EG44" s="901"/>
      <c r="EH44" s="901"/>
      <c r="EI44" s="901"/>
      <c r="EJ44" s="901"/>
      <c r="EK44" s="901"/>
      <c r="EL44" s="901"/>
      <c r="EM44" s="901"/>
      <c r="EN44" s="901"/>
      <c r="EO44" s="901"/>
      <c r="EP44" s="901"/>
      <c r="EQ44" s="901"/>
      <c r="ER44" s="901"/>
      <c r="ES44" s="901"/>
      <c r="ET44" s="901"/>
      <c r="EU44" s="901"/>
      <c r="EV44" s="901"/>
      <c r="EW44" s="901"/>
      <c r="EX44" s="901"/>
      <c r="EY44" s="901"/>
      <c r="EZ44" s="901"/>
      <c r="FA44" s="901"/>
      <c r="FB44" s="901"/>
      <c r="FC44" s="901"/>
      <c r="FD44" s="901"/>
      <c r="FE44" s="901"/>
      <c r="FF44" s="901"/>
      <c r="FG44" s="901"/>
      <c r="FH44" s="901"/>
      <c r="FI44" s="901"/>
      <c r="FJ44" s="901"/>
    </row>
    <row r="45" spans="1:167" ht="19.5" customHeight="1" x14ac:dyDescent="0.15">
      <c r="A45" s="422" t="s">
        <v>899</v>
      </c>
      <c r="B45" s="408"/>
      <c r="C45" s="1684" t="s">
        <v>22</v>
      </c>
      <c r="D45" s="1684"/>
      <c r="E45" s="1684"/>
      <c r="F45" s="1686"/>
      <c r="G45" s="408"/>
      <c r="H45" s="904"/>
      <c r="I45" s="904"/>
      <c r="J45" s="430"/>
      <c r="K45" s="430"/>
      <c r="L45" s="430"/>
      <c r="M45" s="431"/>
      <c r="N45" s="431"/>
      <c r="O45" s="431"/>
      <c r="P45" s="431"/>
      <c r="Q45" s="432"/>
      <c r="R45" s="432"/>
      <c r="S45" s="431"/>
      <c r="T45" s="431"/>
      <c r="U45" s="423"/>
      <c r="V45" s="414"/>
      <c r="W45" s="414"/>
      <c r="X45" s="414"/>
      <c r="Y45" s="414"/>
      <c r="Z45" s="414"/>
      <c r="AA45" s="414"/>
      <c r="AB45" s="415"/>
      <c r="AC45" s="1622">
        <f>SUM(AC29,AC42,AC43,AC44)</f>
        <v>3708037</v>
      </c>
      <c r="AD45" s="1619"/>
      <c r="AE45" s="1619"/>
      <c r="AF45" s="1619"/>
      <c r="AG45" s="1619"/>
      <c r="AH45" s="1619"/>
      <c r="AI45" s="1619"/>
      <c r="AJ45" s="1619"/>
      <c r="AK45" s="1685"/>
      <c r="AL45" s="424"/>
      <c r="AM45" s="414"/>
      <c r="AN45" s="414"/>
      <c r="AO45" s="414"/>
      <c r="AP45" s="414"/>
      <c r="AQ45" s="414"/>
      <c r="AR45" s="414"/>
      <c r="AS45" s="415"/>
      <c r="AT45" s="1622">
        <f>SUM(AT29,AT42,AT43,AT44)</f>
        <v>4873046</v>
      </c>
      <c r="AU45" s="1619"/>
      <c r="AV45" s="1619"/>
      <c r="AW45" s="1619"/>
      <c r="AX45" s="1619"/>
      <c r="AY45" s="1619"/>
      <c r="AZ45" s="1619"/>
      <c r="BA45" s="1619"/>
      <c r="BB45" s="1619"/>
      <c r="BC45" s="423"/>
      <c r="BD45" s="414"/>
      <c r="BE45" s="414"/>
      <c r="BF45" s="414"/>
      <c r="BG45" s="414"/>
      <c r="BH45" s="414"/>
      <c r="BI45" s="414"/>
      <c r="BJ45" s="415"/>
      <c r="BK45" s="1622">
        <f>SUM(BK29,BK42,BK43,BK44)</f>
        <v>5834138</v>
      </c>
      <c r="BL45" s="1619"/>
      <c r="BM45" s="1619"/>
      <c r="BN45" s="1619"/>
      <c r="BO45" s="1619"/>
      <c r="BP45" s="1619"/>
      <c r="BQ45" s="1619"/>
      <c r="BR45" s="1619"/>
      <c r="BS45" s="1685"/>
      <c r="BT45" s="423"/>
      <c r="BU45" s="414"/>
      <c r="BV45" s="414"/>
      <c r="BW45" s="414"/>
      <c r="BX45" s="414"/>
      <c r="BY45" s="414"/>
      <c r="BZ45" s="414"/>
      <c r="CA45" s="415"/>
      <c r="CB45" s="1622">
        <f>SUM(CB29,CB42,CB43,CB44)</f>
        <v>6766198</v>
      </c>
      <c r="CC45" s="1619"/>
      <c r="CD45" s="1619"/>
      <c r="CE45" s="1619"/>
      <c r="CF45" s="1619"/>
      <c r="CG45" s="1619"/>
      <c r="CH45" s="1619"/>
      <c r="CI45" s="1619"/>
      <c r="CJ45" s="1685"/>
      <c r="CK45" s="901"/>
      <c r="CL45" s="901"/>
      <c r="CM45" s="901"/>
      <c r="CN45" s="901"/>
      <c r="CO45" s="901"/>
      <c r="CP45" s="901"/>
      <c r="CQ45" s="901"/>
      <c r="CR45" s="901"/>
      <c r="CS45" s="901"/>
      <c r="CT45" s="901"/>
      <c r="CU45" s="901"/>
      <c r="CV45" s="901"/>
      <c r="CW45" s="901"/>
      <c r="CX45" s="901"/>
      <c r="CY45" s="901"/>
      <c r="CZ45" s="901"/>
      <c r="DA45" s="901"/>
      <c r="DB45" s="901"/>
      <c r="DC45" s="901"/>
      <c r="DD45" s="901"/>
      <c r="DE45" s="901"/>
      <c r="DF45" s="901"/>
      <c r="DG45" s="901"/>
      <c r="DH45" s="901"/>
      <c r="DI45" s="901"/>
      <c r="DJ45" s="901"/>
      <c r="DK45" s="901"/>
      <c r="DL45" s="901"/>
      <c r="DM45" s="901"/>
      <c r="DN45" s="901"/>
      <c r="DO45" s="901"/>
      <c r="DP45" s="901"/>
      <c r="DQ45" s="901"/>
      <c r="DR45" s="901"/>
      <c r="DS45" s="901"/>
      <c r="DT45" s="901"/>
      <c r="DU45" s="901"/>
      <c r="DV45" s="901"/>
      <c r="DW45" s="901"/>
      <c r="DX45" s="901"/>
      <c r="DY45" s="901"/>
      <c r="DZ45" s="901"/>
      <c r="EA45" s="901"/>
      <c r="EB45" s="901"/>
      <c r="EC45" s="901"/>
      <c r="ED45" s="901"/>
      <c r="EE45" s="901"/>
      <c r="EF45" s="901"/>
      <c r="EG45" s="901"/>
      <c r="EH45" s="901"/>
      <c r="EI45" s="901"/>
      <c r="EJ45" s="901"/>
      <c r="EK45" s="901"/>
      <c r="EL45" s="901"/>
      <c r="EM45" s="901"/>
      <c r="EN45" s="901"/>
      <c r="EO45" s="901"/>
      <c r="EP45" s="901"/>
      <c r="EQ45" s="901"/>
      <c r="ER45" s="901"/>
      <c r="ES45" s="901"/>
      <c r="ET45" s="901"/>
      <c r="EU45" s="901"/>
      <c r="EV45" s="901"/>
      <c r="EW45" s="901"/>
      <c r="EX45" s="901"/>
      <c r="EY45" s="901"/>
      <c r="EZ45" s="901"/>
      <c r="FA45" s="901"/>
      <c r="FB45" s="901"/>
      <c r="FC45" s="901"/>
      <c r="FD45" s="901"/>
      <c r="FE45" s="901"/>
      <c r="FF45" s="901"/>
      <c r="FG45" s="901"/>
      <c r="FH45" s="901"/>
      <c r="FI45" s="901"/>
      <c r="FJ45" s="901"/>
    </row>
    <row r="46" spans="1:167" ht="7.5" customHeight="1" x14ac:dyDescent="0.15">
      <c r="A46" s="1692" t="s">
        <v>900</v>
      </c>
      <c r="B46" s="344"/>
      <c r="C46" s="1551" t="s">
        <v>762</v>
      </c>
      <c r="D46" s="1551"/>
      <c r="E46" s="1551"/>
      <c r="F46" s="344"/>
      <c r="G46" s="433"/>
      <c r="H46" s="1696" t="s">
        <v>828</v>
      </c>
      <c r="I46" s="1696"/>
      <c r="J46" s="1696"/>
      <c r="K46" s="1696"/>
      <c r="L46" s="1696"/>
      <c r="M46" s="1696"/>
      <c r="N46" s="1696"/>
      <c r="O46" s="1696"/>
      <c r="P46" s="1696"/>
      <c r="Q46" s="426"/>
      <c r="R46" s="426"/>
      <c r="S46" s="347"/>
      <c r="T46" s="347"/>
      <c r="U46" s="427"/>
      <c r="V46" s="428"/>
      <c r="W46" s="428"/>
      <c r="X46" s="428"/>
      <c r="Y46" s="428"/>
      <c r="Z46" s="428"/>
      <c r="AA46" s="428"/>
      <c r="AB46" s="429"/>
      <c r="AC46" s="1534">
        <v>531977</v>
      </c>
      <c r="AD46" s="1535"/>
      <c r="AE46" s="1536"/>
      <c r="AF46" s="1536"/>
      <c r="AG46" s="1536"/>
      <c r="AH46" s="1536"/>
      <c r="AI46" s="1536"/>
      <c r="AJ46" s="1536"/>
      <c r="AK46" s="1537"/>
      <c r="AL46" s="393"/>
      <c r="AM46" s="428"/>
      <c r="AN46" s="428"/>
      <c r="AO46" s="428"/>
      <c r="AP46" s="428"/>
      <c r="AQ46" s="428"/>
      <c r="AR46" s="428"/>
      <c r="AS46" s="429"/>
      <c r="AT46" s="1534">
        <v>699266</v>
      </c>
      <c r="AU46" s="1535"/>
      <c r="AV46" s="1535"/>
      <c r="AW46" s="1535"/>
      <c r="AX46" s="1535"/>
      <c r="AY46" s="1535"/>
      <c r="AZ46" s="1535"/>
      <c r="BA46" s="1535"/>
      <c r="BB46" s="1535"/>
      <c r="BC46" s="427"/>
      <c r="BD46" s="428"/>
      <c r="BE46" s="428"/>
      <c r="BF46" s="428"/>
      <c r="BG46" s="428"/>
      <c r="BH46" s="428"/>
      <c r="BI46" s="428"/>
      <c r="BJ46" s="429"/>
      <c r="BK46" s="1534">
        <v>841574</v>
      </c>
      <c r="BL46" s="1535"/>
      <c r="BM46" s="1535"/>
      <c r="BN46" s="1535"/>
      <c r="BO46" s="1535"/>
      <c r="BP46" s="1535"/>
      <c r="BQ46" s="1535"/>
      <c r="BR46" s="1535"/>
      <c r="BS46" s="1556"/>
      <c r="BT46" s="427"/>
      <c r="BU46" s="428"/>
      <c r="BV46" s="428"/>
      <c r="BW46" s="428"/>
      <c r="BX46" s="428"/>
      <c r="BY46" s="428"/>
      <c r="BZ46" s="428"/>
      <c r="CA46" s="429"/>
      <c r="CB46" s="1534">
        <v>964070</v>
      </c>
      <c r="CC46" s="1535"/>
      <c r="CD46" s="1535"/>
      <c r="CE46" s="1535"/>
      <c r="CF46" s="1535"/>
      <c r="CG46" s="1535"/>
      <c r="CH46" s="1535"/>
      <c r="CI46" s="1535"/>
      <c r="CJ46" s="1556"/>
      <c r="CK46" s="901"/>
      <c r="CL46" s="901"/>
      <c r="CM46" s="901"/>
      <c r="CN46" s="901"/>
      <c r="CO46" s="901"/>
      <c r="CP46" s="901"/>
      <c r="CQ46" s="901"/>
      <c r="CR46" s="901"/>
      <c r="CS46" s="901"/>
      <c r="CT46" s="901"/>
      <c r="CU46" s="901"/>
      <c r="CV46" s="901"/>
      <c r="CW46" s="901"/>
      <c r="CX46" s="901"/>
      <c r="CY46" s="901"/>
      <c r="CZ46" s="901"/>
      <c r="DA46" s="901"/>
      <c r="DB46" s="901"/>
      <c r="DC46" s="901"/>
      <c r="DD46" s="901"/>
      <c r="DE46" s="901"/>
      <c r="DF46" s="901"/>
      <c r="DG46" s="901"/>
      <c r="DH46" s="901"/>
      <c r="DI46" s="901"/>
      <c r="DJ46" s="901"/>
      <c r="DK46" s="901"/>
      <c r="DL46" s="901"/>
      <c r="DM46" s="901"/>
      <c r="DN46" s="901"/>
      <c r="DO46" s="901"/>
      <c r="DP46" s="901"/>
      <c r="DQ46" s="901"/>
      <c r="DR46" s="901"/>
      <c r="DS46" s="901"/>
      <c r="DT46" s="901"/>
      <c r="DU46" s="901"/>
      <c r="DV46" s="901"/>
      <c r="DW46" s="901"/>
      <c r="DX46" s="901"/>
      <c r="DY46" s="901"/>
      <c r="DZ46" s="901"/>
      <c r="EA46" s="901"/>
      <c r="EB46" s="901"/>
      <c r="EC46" s="901"/>
      <c r="ED46" s="901"/>
      <c r="EE46" s="901"/>
      <c r="EF46" s="901"/>
      <c r="EG46" s="901"/>
      <c r="EH46" s="901"/>
      <c r="EI46" s="901"/>
      <c r="EJ46" s="901"/>
      <c r="EK46" s="901"/>
      <c r="EL46" s="901"/>
      <c r="EM46" s="901"/>
      <c r="EN46" s="901"/>
      <c r="EO46" s="901"/>
      <c r="EP46" s="901"/>
      <c r="EQ46" s="901"/>
      <c r="ER46" s="901"/>
      <c r="ES46" s="901"/>
      <c r="ET46" s="901"/>
      <c r="EU46" s="901"/>
      <c r="EV46" s="901"/>
      <c r="EW46" s="901"/>
      <c r="EX46" s="901"/>
      <c r="EY46" s="901"/>
      <c r="EZ46" s="901"/>
      <c r="FA46" s="901"/>
      <c r="FB46" s="901"/>
      <c r="FC46" s="901"/>
      <c r="FD46" s="901"/>
      <c r="FE46" s="901"/>
      <c r="FF46" s="901"/>
      <c r="FG46" s="901"/>
      <c r="FH46" s="901"/>
      <c r="FI46" s="901"/>
      <c r="FJ46" s="901"/>
    </row>
    <row r="47" spans="1:167" ht="7.5" customHeight="1" x14ac:dyDescent="0.15">
      <c r="A47" s="1693"/>
      <c r="B47" s="344"/>
      <c r="C47" s="1695"/>
      <c r="D47" s="1695"/>
      <c r="E47" s="1695"/>
      <c r="F47" s="344"/>
      <c r="G47" s="434"/>
      <c r="H47" s="1687"/>
      <c r="I47" s="1687"/>
      <c r="J47" s="1687"/>
      <c r="K47" s="1687"/>
      <c r="L47" s="1687"/>
      <c r="M47" s="1687"/>
      <c r="N47" s="1687"/>
      <c r="O47" s="1687"/>
      <c r="P47" s="1687"/>
      <c r="Q47" s="426"/>
      <c r="R47" s="426"/>
      <c r="S47" s="347"/>
      <c r="T47" s="347"/>
      <c r="U47" s="427"/>
      <c r="V47" s="428"/>
      <c r="W47" s="428"/>
      <c r="X47" s="428"/>
      <c r="Y47" s="428"/>
      <c r="Z47" s="428"/>
      <c r="AA47" s="428"/>
      <c r="AB47" s="429"/>
      <c r="AC47" s="1697"/>
      <c r="AD47" s="1698"/>
      <c r="AE47" s="1698"/>
      <c r="AF47" s="1698"/>
      <c r="AG47" s="1698"/>
      <c r="AH47" s="1698"/>
      <c r="AI47" s="1698"/>
      <c r="AJ47" s="1698"/>
      <c r="AK47" s="1699"/>
      <c r="AL47" s="393"/>
      <c r="AM47" s="428"/>
      <c r="AN47" s="428"/>
      <c r="AO47" s="428"/>
      <c r="AP47" s="428"/>
      <c r="AQ47" s="428"/>
      <c r="AR47" s="428"/>
      <c r="AS47" s="429"/>
      <c r="AT47" s="1545"/>
      <c r="AU47" s="1546"/>
      <c r="AV47" s="1546"/>
      <c r="AW47" s="1546"/>
      <c r="AX47" s="1546"/>
      <c r="AY47" s="1546"/>
      <c r="AZ47" s="1546"/>
      <c r="BA47" s="1546"/>
      <c r="BB47" s="1546"/>
      <c r="BC47" s="427"/>
      <c r="BD47" s="428"/>
      <c r="BE47" s="428"/>
      <c r="BF47" s="428"/>
      <c r="BG47" s="428"/>
      <c r="BH47" s="428"/>
      <c r="BI47" s="428"/>
      <c r="BJ47" s="429"/>
      <c r="BK47" s="1545"/>
      <c r="BL47" s="1546"/>
      <c r="BM47" s="1546"/>
      <c r="BN47" s="1546"/>
      <c r="BO47" s="1546"/>
      <c r="BP47" s="1546"/>
      <c r="BQ47" s="1546"/>
      <c r="BR47" s="1546"/>
      <c r="BS47" s="1586"/>
      <c r="BT47" s="427"/>
      <c r="BU47" s="428"/>
      <c r="BV47" s="428"/>
      <c r="BW47" s="428"/>
      <c r="BX47" s="428"/>
      <c r="BY47" s="428"/>
      <c r="BZ47" s="428"/>
      <c r="CA47" s="429"/>
      <c r="CB47" s="1545"/>
      <c r="CC47" s="1546"/>
      <c r="CD47" s="1546"/>
      <c r="CE47" s="1546"/>
      <c r="CF47" s="1546"/>
      <c r="CG47" s="1546"/>
      <c r="CH47" s="1546"/>
      <c r="CI47" s="1546"/>
      <c r="CJ47" s="1586"/>
      <c r="CK47" s="901"/>
      <c r="CL47" s="901"/>
      <c r="CM47" s="901"/>
      <c r="CN47" s="901"/>
      <c r="CO47" s="901"/>
      <c r="CP47" s="901"/>
      <c r="CQ47" s="901"/>
      <c r="CR47" s="901"/>
      <c r="CS47" s="901"/>
      <c r="CT47" s="901"/>
      <c r="CU47" s="901"/>
      <c r="CV47" s="901"/>
      <c r="CW47" s="901"/>
      <c r="CX47" s="901"/>
      <c r="CY47" s="901"/>
      <c r="CZ47" s="901"/>
      <c r="DA47" s="901"/>
      <c r="DB47" s="901"/>
      <c r="DC47" s="901"/>
      <c r="DD47" s="901"/>
      <c r="DE47" s="901"/>
      <c r="DF47" s="901"/>
      <c r="DG47" s="901"/>
      <c r="DH47" s="901"/>
      <c r="DI47" s="901"/>
      <c r="DJ47" s="901"/>
      <c r="DK47" s="901"/>
      <c r="DL47" s="901"/>
      <c r="DM47" s="901"/>
      <c r="DN47" s="901"/>
      <c r="DO47" s="901"/>
      <c r="DP47" s="901"/>
      <c r="DQ47" s="901"/>
      <c r="DR47" s="901"/>
      <c r="DS47" s="901"/>
      <c r="DT47" s="901"/>
      <c r="DU47" s="901"/>
      <c r="DV47" s="901"/>
      <c r="DW47" s="901"/>
      <c r="DX47" s="901"/>
      <c r="DY47" s="901"/>
      <c r="DZ47" s="901"/>
      <c r="EA47" s="901"/>
      <c r="EB47" s="901"/>
      <c r="EC47" s="901"/>
      <c r="ED47" s="901"/>
      <c r="EE47" s="901"/>
      <c r="EF47" s="901"/>
      <c r="EG47" s="901"/>
      <c r="EH47" s="901"/>
      <c r="EI47" s="901"/>
      <c r="EJ47" s="901"/>
      <c r="EK47" s="901"/>
      <c r="EL47" s="901"/>
      <c r="EM47" s="901"/>
      <c r="EN47" s="901"/>
      <c r="EO47" s="901"/>
      <c r="EP47" s="901"/>
      <c r="EQ47" s="901"/>
      <c r="ER47" s="901"/>
      <c r="ES47" s="901"/>
      <c r="ET47" s="901"/>
      <c r="EU47" s="901"/>
      <c r="EV47" s="901"/>
      <c r="EW47" s="901"/>
      <c r="EX47" s="901"/>
      <c r="EY47" s="901"/>
      <c r="EZ47" s="901"/>
      <c r="FA47" s="901"/>
      <c r="FB47" s="901"/>
      <c r="FC47" s="901"/>
      <c r="FD47" s="901"/>
      <c r="FE47" s="901"/>
      <c r="FF47" s="901"/>
      <c r="FG47" s="901"/>
      <c r="FH47" s="901"/>
      <c r="FI47" s="901"/>
      <c r="FJ47" s="901"/>
    </row>
    <row r="48" spans="1:167" ht="7.5" customHeight="1" x14ac:dyDescent="0.15">
      <c r="A48" s="1693"/>
      <c r="B48" s="344"/>
      <c r="C48" s="1695"/>
      <c r="D48" s="1695"/>
      <c r="E48" s="1695"/>
      <c r="F48" s="344"/>
      <c r="G48" s="434"/>
      <c r="H48" s="1687" t="s">
        <v>831</v>
      </c>
      <c r="I48" s="1687"/>
      <c r="J48" s="1687"/>
      <c r="K48" s="1687"/>
      <c r="L48" s="1687"/>
      <c r="M48" s="1687"/>
      <c r="N48" s="1687"/>
      <c r="O48" s="1687"/>
      <c r="P48" s="1687"/>
      <c r="Q48" s="426"/>
      <c r="R48" s="426"/>
      <c r="S48" s="347"/>
      <c r="T48" s="347"/>
      <c r="U48" s="427"/>
      <c r="V48" s="428"/>
      <c r="W48" s="428"/>
      <c r="X48" s="428"/>
      <c r="Y48" s="428"/>
      <c r="Z48" s="428"/>
      <c r="AA48" s="428"/>
      <c r="AB48" s="429"/>
      <c r="AC48" s="1545">
        <v>451440</v>
      </c>
      <c r="AD48" s="1546"/>
      <c r="AE48" s="1688"/>
      <c r="AF48" s="1688"/>
      <c r="AG48" s="1688"/>
      <c r="AH48" s="1688"/>
      <c r="AI48" s="1688"/>
      <c r="AJ48" s="1688"/>
      <c r="AK48" s="1689"/>
      <c r="AL48" s="393"/>
      <c r="AM48" s="428"/>
      <c r="AN48" s="428"/>
      <c r="AO48" s="428"/>
      <c r="AP48" s="428"/>
      <c r="AQ48" s="428"/>
      <c r="AR48" s="428"/>
      <c r="AS48" s="429"/>
      <c r="AT48" s="1545">
        <v>502740</v>
      </c>
      <c r="AU48" s="1691"/>
      <c r="AV48" s="1691"/>
      <c r="AW48" s="1691"/>
      <c r="AX48" s="1691"/>
      <c r="AY48" s="1691"/>
      <c r="AZ48" s="1691"/>
      <c r="BA48" s="1691"/>
      <c r="BB48" s="1688"/>
      <c r="BC48" s="427"/>
      <c r="BD48" s="428"/>
      <c r="BE48" s="428"/>
      <c r="BF48" s="428"/>
      <c r="BG48" s="428"/>
      <c r="BH48" s="428"/>
      <c r="BI48" s="428"/>
      <c r="BJ48" s="429"/>
      <c r="BK48" s="1545">
        <v>615600</v>
      </c>
      <c r="BL48" s="1546"/>
      <c r="BM48" s="1688"/>
      <c r="BN48" s="1688"/>
      <c r="BO48" s="1688"/>
      <c r="BP48" s="1688"/>
      <c r="BQ48" s="1688"/>
      <c r="BR48" s="1688"/>
      <c r="BS48" s="1689"/>
      <c r="BT48" s="427"/>
      <c r="BU48" s="428"/>
      <c r="BV48" s="428"/>
      <c r="BW48" s="428"/>
      <c r="BX48" s="428"/>
      <c r="BY48" s="428"/>
      <c r="BZ48" s="428"/>
      <c r="CA48" s="429"/>
      <c r="CB48" s="1545">
        <v>707940</v>
      </c>
      <c r="CC48" s="1546"/>
      <c r="CD48" s="1688"/>
      <c r="CE48" s="1688"/>
      <c r="CF48" s="1688"/>
      <c r="CG48" s="1688"/>
      <c r="CH48" s="1688"/>
      <c r="CI48" s="1688"/>
      <c r="CJ48" s="1689"/>
      <c r="CK48" s="901"/>
      <c r="CL48" s="901"/>
      <c r="CM48" s="901"/>
      <c r="CN48" s="901"/>
      <c r="CO48" s="901"/>
      <c r="CP48" s="901"/>
      <c r="CQ48" s="901"/>
      <c r="CR48" s="901"/>
      <c r="CS48" s="901"/>
      <c r="CT48" s="901"/>
      <c r="CU48" s="901"/>
      <c r="CV48" s="901"/>
      <c r="CW48" s="901"/>
      <c r="CX48" s="901"/>
      <c r="CY48" s="901"/>
      <c r="CZ48" s="901"/>
      <c r="DA48" s="901"/>
      <c r="DB48" s="901"/>
      <c r="DC48" s="901"/>
      <c r="DD48" s="901"/>
      <c r="DE48" s="901"/>
      <c r="DF48" s="901"/>
      <c r="DG48" s="901"/>
      <c r="DH48" s="901"/>
      <c r="DI48" s="901"/>
      <c r="DJ48" s="901"/>
      <c r="DK48" s="901"/>
      <c r="DL48" s="901"/>
      <c r="DM48" s="901"/>
      <c r="DN48" s="901"/>
      <c r="DO48" s="901"/>
      <c r="DP48" s="901"/>
      <c r="DQ48" s="901"/>
      <c r="DR48" s="901"/>
      <c r="DS48" s="901"/>
      <c r="DT48" s="901"/>
      <c r="DU48" s="901"/>
      <c r="DV48" s="901"/>
      <c r="DW48" s="901"/>
      <c r="DX48" s="901"/>
      <c r="DY48" s="901"/>
      <c r="DZ48" s="901"/>
      <c r="EA48" s="901"/>
      <c r="EB48" s="901"/>
      <c r="EC48" s="901"/>
      <c r="ED48" s="901"/>
      <c r="EE48" s="901"/>
      <c r="EF48" s="901"/>
      <c r="EG48" s="901"/>
      <c r="EH48" s="901"/>
      <c r="EI48" s="901"/>
      <c r="EJ48" s="901"/>
      <c r="EK48" s="901"/>
      <c r="EL48" s="901"/>
      <c r="EM48" s="901"/>
      <c r="EN48" s="901"/>
      <c r="EO48" s="901"/>
      <c r="EP48" s="901"/>
      <c r="EQ48" s="901"/>
      <c r="ER48" s="901"/>
      <c r="ES48" s="901"/>
      <c r="ET48" s="901"/>
      <c r="EU48" s="901"/>
      <c r="EV48" s="901"/>
      <c r="EW48" s="901"/>
      <c r="EX48" s="901"/>
      <c r="EY48" s="901"/>
      <c r="EZ48" s="901"/>
      <c r="FA48" s="901"/>
      <c r="FB48" s="901"/>
      <c r="FC48" s="901"/>
      <c r="FD48" s="901"/>
      <c r="FE48" s="901"/>
      <c r="FF48" s="901"/>
      <c r="FG48" s="901"/>
      <c r="FH48" s="901"/>
      <c r="FI48" s="901"/>
      <c r="FJ48" s="901"/>
    </row>
    <row r="49" spans="1:166" ht="7.5" customHeight="1" x14ac:dyDescent="0.15">
      <c r="A49" s="1693"/>
      <c r="B49" s="344"/>
      <c r="C49" s="1695"/>
      <c r="D49" s="1695"/>
      <c r="E49" s="1695"/>
      <c r="F49" s="344"/>
      <c r="G49" s="434"/>
      <c r="H49" s="1687"/>
      <c r="I49" s="1687"/>
      <c r="J49" s="1687"/>
      <c r="K49" s="1687"/>
      <c r="L49" s="1687"/>
      <c r="M49" s="1687"/>
      <c r="N49" s="1687"/>
      <c r="O49" s="1687"/>
      <c r="P49" s="1687"/>
      <c r="Q49" s="426"/>
      <c r="R49" s="426"/>
      <c r="S49" s="347"/>
      <c r="T49" s="347"/>
      <c r="U49" s="427"/>
      <c r="V49" s="428"/>
      <c r="W49" s="428"/>
      <c r="X49" s="428"/>
      <c r="Y49" s="428"/>
      <c r="Z49" s="428"/>
      <c r="AA49" s="428"/>
      <c r="AB49" s="429"/>
      <c r="AC49" s="1690"/>
      <c r="AD49" s="1688"/>
      <c r="AE49" s="1688"/>
      <c r="AF49" s="1688"/>
      <c r="AG49" s="1688"/>
      <c r="AH49" s="1688"/>
      <c r="AI49" s="1688"/>
      <c r="AJ49" s="1688"/>
      <c r="AK49" s="1689"/>
      <c r="AL49" s="393"/>
      <c r="AM49" s="428"/>
      <c r="AN49" s="428"/>
      <c r="AO49" s="428"/>
      <c r="AP49" s="428"/>
      <c r="AQ49" s="428"/>
      <c r="AR49" s="428"/>
      <c r="AS49" s="429"/>
      <c r="AT49" s="1690"/>
      <c r="AU49" s="1691"/>
      <c r="AV49" s="1691"/>
      <c r="AW49" s="1691"/>
      <c r="AX49" s="1691"/>
      <c r="AY49" s="1691"/>
      <c r="AZ49" s="1691"/>
      <c r="BA49" s="1691"/>
      <c r="BB49" s="1688"/>
      <c r="BC49" s="427"/>
      <c r="BD49" s="428"/>
      <c r="BE49" s="428"/>
      <c r="BF49" s="428"/>
      <c r="BG49" s="428"/>
      <c r="BH49" s="428"/>
      <c r="BI49" s="428"/>
      <c r="BJ49" s="429"/>
      <c r="BK49" s="1690"/>
      <c r="BL49" s="1688"/>
      <c r="BM49" s="1688"/>
      <c r="BN49" s="1688"/>
      <c r="BO49" s="1688"/>
      <c r="BP49" s="1688"/>
      <c r="BQ49" s="1688"/>
      <c r="BR49" s="1688"/>
      <c r="BS49" s="1689"/>
      <c r="BT49" s="427"/>
      <c r="BU49" s="428"/>
      <c r="BV49" s="428"/>
      <c r="BW49" s="428"/>
      <c r="BX49" s="428"/>
      <c r="BY49" s="428"/>
      <c r="BZ49" s="428"/>
      <c r="CA49" s="429"/>
      <c r="CB49" s="1690"/>
      <c r="CC49" s="1688"/>
      <c r="CD49" s="1688"/>
      <c r="CE49" s="1688"/>
      <c r="CF49" s="1688"/>
      <c r="CG49" s="1688"/>
      <c r="CH49" s="1688"/>
      <c r="CI49" s="1688"/>
      <c r="CJ49" s="1689"/>
      <c r="CK49" s="901"/>
      <c r="CL49" s="901"/>
      <c r="CM49" s="901"/>
      <c r="CN49" s="901"/>
      <c r="CO49" s="901"/>
      <c r="CP49" s="901"/>
      <c r="CQ49" s="901"/>
      <c r="CR49" s="901"/>
      <c r="CS49" s="901"/>
      <c r="CT49" s="901"/>
      <c r="CU49" s="901"/>
      <c r="CV49" s="901"/>
      <c r="CW49" s="901"/>
      <c r="CX49" s="901"/>
      <c r="CY49" s="901"/>
      <c r="CZ49" s="901"/>
      <c r="DA49" s="901"/>
      <c r="DB49" s="901"/>
      <c r="DC49" s="901"/>
      <c r="DD49" s="901"/>
      <c r="DE49" s="901"/>
      <c r="DF49" s="901"/>
      <c r="DG49" s="901"/>
      <c r="DH49" s="901"/>
      <c r="DI49" s="901"/>
      <c r="DJ49" s="901"/>
      <c r="DK49" s="901"/>
      <c r="DL49" s="901"/>
      <c r="DM49" s="901"/>
      <c r="DN49" s="901"/>
      <c r="DO49" s="901"/>
      <c r="DP49" s="901"/>
      <c r="DQ49" s="901"/>
      <c r="DR49" s="901"/>
      <c r="DS49" s="901"/>
      <c r="DT49" s="901"/>
      <c r="DU49" s="901"/>
      <c r="DV49" s="901"/>
      <c r="DW49" s="901"/>
      <c r="DX49" s="901"/>
      <c r="DY49" s="901"/>
      <c r="DZ49" s="901"/>
      <c r="EA49" s="901"/>
      <c r="EB49" s="901"/>
      <c r="EC49" s="901"/>
      <c r="ED49" s="901"/>
      <c r="EE49" s="901"/>
      <c r="EF49" s="901"/>
      <c r="EG49" s="901"/>
      <c r="EH49" s="901"/>
      <c r="EI49" s="901"/>
      <c r="EJ49" s="901"/>
      <c r="EK49" s="901"/>
      <c r="EL49" s="901"/>
      <c r="EM49" s="901"/>
      <c r="EN49" s="901"/>
      <c r="EO49" s="901"/>
      <c r="EP49" s="901"/>
      <c r="EQ49" s="901"/>
      <c r="ER49" s="901"/>
      <c r="ES49" s="901"/>
      <c r="ET49" s="901"/>
      <c r="EU49" s="901"/>
      <c r="EV49" s="901"/>
      <c r="EW49" s="901"/>
      <c r="EX49" s="901"/>
      <c r="EY49" s="901"/>
      <c r="EZ49" s="901"/>
      <c r="FA49" s="901"/>
      <c r="FB49" s="901"/>
      <c r="FC49" s="901"/>
      <c r="FD49" s="901"/>
      <c r="FE49" s="901"/>
      <c r="FF49" s="901"/>
      <c r="FG49" s="901"/>
      <c r="FH49" s="901"/>
      <c r="FI49" s="901"/>
      <c r="FJ49" s="901"/>
    </row>
    <row r="50" spans="1:166" ht="7.5" customHeight="1" x14ac:dyDescent="0.15">
      <c r="A50" s="1693"/>
      <c r="B50" s="344"/>
      <c r="C50" s="1695"/>
      <c r="D50" s="1695"/>
      <c r="E50" s="1695"/>
      <c r="F50" s="344"/>
      <c r="G50" s="434"/>
      <c r="H50" s="1687" t="s">
        <v>946</v>
      </c>
      <c r="I50" s="1687"/>
      <c r="J50" s="1687"/>
      <c r="K50" s="1687"/>
      <c r="L50" s="1687"/>
      <c r="M50" s="1687"/>
      <c r="N50" s="347"/>
      <c r="O50" s="347"/>
      <c r="P50" s="347"/>
      <c r="Q50" s="426"/>
      <c r="R50" s="426"/>
      <c r="S50" s="347"/>
      <c r="T50" s="347"/>
      <c r="U50" s="427"/>
      <c r="V50" s="428"/>
      <c r="W50" s="428"/>
      <c r="X50" s="428"/>
      <c r="Y50" s="428"/>
      <c r="Z50" s="428"/>
      <c r="AA50" s="428"/>
      <c r="AB50" s="429"/>
      <c r="AC50" s="1545">
        <v>32966</v>
      </c>
      <c r="AD50" s="1546"/>
      <c r="AE50" s="1698"/>
      <c r="AF50" s="1698"/>
      <c r="AG50" s="1698"/>
      <c r="AH50" s="1698"/>
      <c r="AI50" s="1698"/>
      <c r="AJ50" s="1698"/>
      <c r="AK50" s="1699"/>
      <c r="AL50" s="393"/>
      <c r="AM50" s="428"/>
      <c r="AN50" s="428"/>
      <c r="AO50" s="428"/>
      <c r="AP50" s="428"/>
      <c r="AQ50" s="428"/>
      <c r="AR50" s="428"/>
      <c r="AS50" s="429"/>
      <c r="AT50" s="1545">
        <v>43345</v>
      </c>
      <c r="AU50" s="1546"/>
      <c r="AV50" s="1698"/>
      <c r="AW50" s="1698"/>
      <c r="AX50" s="1698"/>
      <c r="AY50" s="1698"/>
      <c r="AZ50" s="1698"/>
      <c r="BA50" s="1698"/>
      <c r="BB50" s="1699"/>
      <c r="BC50" s="427"/>
      <c r="BD50" s="428"/>
      <c r="BE50" s="428"/>
      <c r="BF50" s="428"/>
      <c r="BG50" s="428"/>
      <c r="BH50" s="428"/>
      <c r="BI50" s="428"/>
      <c r="BJ50" s="429"/>
      <c r="BK50" s="1545">
        <v>52130</v>
      </c>
      <c r="BL50" s="1546"/>
      <c r="BM50" s="1698"/>
      <c r="BN50" s="1698"/>
      <c r="BO50" s="1698"/>
      <c r="BP50" s="1698"/>
      <c r="BQ50" s="1698"/>
      <c r="BR50" s="1698"/>
      <c r="BS50" s="1699"/>
      <c r="BT50" s="427"/>
      <c r="BU50" s="428"/>
      <c r="BV50" s="428"/>
      <c r="BW50" s="428"/>
      <c r="BX50" s="428"/>
      <c r="BY50" s="428"/>
      <c r="BZ50" s="428"/>
      <c r="CA50" s="429"/>
      <c r="CB50" s="1545">
        <v>60711</v>
      </c>
      <c r="CC50" s="1546"/>
      <c r="CD50" s="1698"/>
      <c r="CE50" s="1698"/>
      <c r="CF50" s="1698"/>
      <c r="CG50" s="1698"/>
      <c r="CH50" s="1698"/>
      <c r="CI50" s="1698"/>
      <c r="CJ50" s="1699"/>
      <c r="CK50" s="901"/>
      <c r="CL50" s="901"/>
      <c r="CM50" s="901"/>
      <c r="CN50" s="901"/>
      <c r="CO50" s="901"/>
      <c r="CP50" s="901"/>
      <c r="CQ50" s="901"/>
      <c r="CR50" s="901"/>
      <c r="CS50" s="901"/>
      <c r="CT50" s="901"/>
      <c r="CU50" s="901"/>
      <c r="CV50" s="901"/>
      <c r="CW50" s="901"/>
      <c r="CX50" s="901"/>
      <c r="CY50" s="901"/>
      <c r="CZ50" s="901"/>
      <c r="DA50" s="901"/>
      <c r="DB50" s="901"/>
      <c r="DC50" s="901"/>
      <c r="DD50" s="901"/>
      <c r="DE50" s="901"/>
      <c r="DF50" s="901"/>
      <c r="DG50" s="901"/>
      <c r="DH50" s="901"/>
      <c r="DI50" s="901"/>
      <c r="DJ50" s="901"/>
      <c r="DK50" s="901"/>
      <c r="DL50" s="901"/>
      <c r="DM50" s="901"/>
      <c r="DN50" s="901"/>
      <c r="DO50" s="901"/>
      <c r="DP50" s="901"/>
      <c r="DQ50" s="901"/>
      <c r="DR50" s="901"/>
      <c r="DS50" s="901"/>
      <c r="DT50" s="901"/>
      <c r="DU50" s="901"/>
      <c r="DV50" s="901"/>
      <c r="DW50" s="901"/>
      <c r="DX50" s="901"/>
      <c r="DY50" s="901"/>
      <c r="DZ50" s="901"/>
      <c r="EA50" s="901"/>
      <c r="EB50" s="901"/>
      <c r="EC50" s="901"/>
      <c r="ED50" s="901"/>
      <c r="EE50" s="901"/>
      <c r="EF50" s="901"/>
      <c r="EG50" s="901"/>
      <c r="EH50" s="901"/>
      <c r="EI50" s="901"/>
      <c r="EJ50" s="901"/>
      <c r="EK50" s="901"/>
      <c r="EL50" s="901"/>
      <c r="EM50" s="901"/>
      <c r="EN50" s="901"/>
      <c r="EO50" s="901"/>
      <c r="EP50" s="901"/>
      <c r="EQ50" s="901"/>
      <c r="ER50" s="901"/>
      <c r="ES50" s="901"/>
      <c r="ET50" s="901"/>
      <c r="EU50" s="901"/>
      <c r="EV50" s="901"/>
      <c r="EW50" s="901"/>
      <c r="EX50" s="901"/>
      <c r="EY50" s="901"/>
      <c r="EZ50" s="901"/>
      <c r="FA50" s="901"/>
      <c r="FB50" s="901"/>
      <c r="FC50" s="901"/>
      <c r="FD50" s="901"/>
      <c r="FE50" s="901"/>
      <c r="FF50" s="901"/>
      <c r="FG50" s="901"/>
      <c r="FH50" s="901"/>
      <c r="FI50" s="901"/>
      <c r="FJ50" s="901"/>
    </row>
    <row r="51" spans="1:166" ht="7.5" customHeight="1" x14ac:dyDescent="0.15">
      <c r="A51" s="1693"/>
      <c r="B51" s="344"/>
      <c r="C51" s="1695"/>
      <c r="D51" s="1695"/>
      <c r="E51" s="1695"/>
      <c r="F51" s="344"/>
      <c r="G51" s="434"/>
      <c r="H51" s="1687"/>
      <c r="I51" s="1687"/>
      <c r="J51" s="1687"/>
      <c r="K51" s="1687"/>
      <c r="L51" s="1687"/>
      <c r="M51" s="1687"/>
      <c r="N51" s="347"/>
      <c r="O51" s="347"/>
      <c r="P51" s="347"/>
      <c r="Q51" s="426"/>
      <c r="R51" s="426"/>
      <c r="S51" s="347"/>
      <c r="T51" s="347"/>
      <c r="U51" s="427"/>
      <c r="V51" s="428"/>
      <c r="W51" s="428"/>
      <c r="X51" s="428"/>
      <c r="Y51" s="428"/>
      <c r="Z51" s="428"/>
      <c r="AA51" s="428"/>
      <c r="AB51" s="429"/>
      <c r="AC51" s="1697"/>
      <c r="AD51" s="1698"/>
      <c r="AE51" s="1698"/>
      <c r="AF51" s="1698"/>
      <c r="AG51" s="1698"/>
      <c r="AH51" s="1698"/>
      <c r="AI51" s="1698"/>
      <c r="AJ51" s="1698"/>
      <c r="AK51" s="1699"/>
      <c r="AL51" s="393"/>
      <c r="AM51" s="428"/>
      <c r="AN51" s="428"/>
      <c r="AO51" s="428"/>
      <c r="AP51" s="428"/>
      <c r="AQ51" s="428"/>
      <c r="AR51" s="428"/>
      <c r="AS51" s="429"/>
      <c r="AT51" s="1697"/>
      <c r="AU51" s="1698"/>
      <c r="AV51" s="1698"/>
      <c r="AW51" s="1698"/>
      <c r="AX51" s="1698"/>
      <c r="AY51" s="1698"/>
      <c r="AZ51" s="1698"/>
      <c r="BA51" s="1698"/>
      <c r="BB51" s="1699"/>
      <c r="BC51" s="427"/>
      <c r="BD51" s="428"/>
      <c r="BE51" s="428"/>
      <c r="BF51" s="428"/>
      <c r="BG51" s="428"/>
      <c r="BH51" s="428"/>
      <c r="BI51" s="428"/>
      <c r="BJ51" s="429"/>
      <c r="BK51" s="1697"/>
      <c r="BL51" s="1698"/>
      <c r="BM51" s="1698"/>
      <c r="BN51" s="1698"/>
      <c r="BO51" s="1698"/>
      <c r="BP51" s="1698"/>
      <c r="BQ51" s="1698"/>
      <c r="BR51" s="1698"/>
      <c r="BS51" s="1699"/>
      <c r="BT51" s="427"/>
      <c r="BU51" s="428"/>
      <c r="BV51" s="428"/>
      <c r="BW51" s="428"/>
      <c r="BX51" s="428"/>
      <c r="BY51" s="428"/>
      <c r="BZ51" s="428"/>
      <c r="CA51" s="429"/>
      <c r="CB51" s="1697"/>
      <c r="CC51" s="1698"/>
      <c r="CD51" s="1698"/>
      <c r="CE51" s="1698"/>
      <c r="CF51" s="1698"/>
      <c r="CG51" s="1698"/>
      <c r="CH51" s="1698"/>
      <c r="CI51" s="1698"/>
      <c r="CJ51" s="1699"/>
      <c r="CK51" s="901"/>
      <c r="CL51" s="901"/>
      <c r="CM51" s="901"/>
      <c r="CN51" s="901"/>
      <c r="CO51" s="901"/>
      <c r="CP51" s="901"/>
      <c r="CQ51" s="901"/>
      <c r="CR51" s="901"/>
      <c r="CS51" s="901"/>
      <c r="CT51" s="901"/>
      <c r="CU51" s="901"/>
      <c r="CV51" s="901"/>
      <c r="CW51" s="901"/>
      <c r="CX51" s="901"/>
      <c r="CY51" s="901"/>
      <c r="CZ51" s="901"/>
      <c r="DA51" s="901"/>
      <c r="DB51" s="901"/>
      <c r="DC51" s="901"/>
      <c r="DD51" s="901"/>
      <c r="DE51" s="901"/>
      <c r="DF51" s="901"/>
      <c r="DG51" s="901"/>
      <c r="DH51" s="901"/>
      <c r="DI51" s="901"/>
      <c r="DJ51" s="901"/>
      <c r="DK51" s="901"/>
      <c r="DL51" s="901"/>
      <c r="DM51" s="901"/>
      <c r="DN51" s="901"/>
      <c r="DO51" s="901"/>
      <c r="DP51" s="901"/>
      <c r="DQ51" s="901"/>
      <c r="DR51" s="901"/>
      <c r="DS51" s="901"/>
      <c r="DT51" s="901"/>
      <c r="DU51" s="901"/>
      <c r="DV51" s="901"/>
      <c r="DW51" s="901"/>
      <c r="DX51" s="901"/>
      <c r="DY51" s="901"/>
      <c r="DZ51" s="901"/>
      <c r="EA51" s="901"/>
      <c r="EB51" s="901"/>
      <c r="EC51" s="901"/>
      <c r="ED51" s="901"/>
      <c r="EE51" s="901"/>
      <c r="EF51" s="901"/>
      <c r="EG51" s="901"/>
      <c r="EH51" s="901"/>
      <c r="EI51" s="901"/>
      <c r="EJ51" s="901"/>
      <c r="EK51" s="901"/>
      <c r="EL51" s="901"/>
      <c r="EM51" s="901"/>
      <c r="EN51" s="901"/>
      <c r="EO51" s="901"/>
      <c r="EP51" s="901"/>
      <c r="EQ51" s="901"/>
      <c r="ER51" s="901"/>
      <c r="ES51" s="901"/>
      <c r="ET51" s="901"/>
      <c r="EU51" s="901"/>
      <c r="EV51" s="901"/>
      <c r="EW51" s="901"/>
      <c r="EX51" s="901"/>
      <c r="EY51" s="901"/>
      <c r="EZ51" s="901"/>
      <c r="FA51" s="901"/>
      <c r="FB51" s="901"/>
      <c r="FC51" s="901"/>
      <c r="FD51" s="901"/>
      <c r="FE51" s="901"/>
      <c r="FF51" s="901"/>
      <c r="FG51" s="901"/>
      <c r="FH51" s="901"/>
      <c r="FI51" s="901"/>
      <c r="FJ51" s="901"/>
    </row>
    <row r="52" spans="1:166" ht="7.5" customHeight="1" x14ac:dyDescent="0.15">
      <c r="A52" s="1693"/>
      <c r="B52" s="344"/>
      <c r="C52" s="1695"/>
      <c r="D52" s="1695"/>
      <c r="E52" s="1695"/>
      <c r="F52" s="344"/>
      <c r="G52" s="434"/>
      <c r="H52" s="1491" t="s">
        <v>148</v>
      </c>
      <c r="I52" s="1707"/>
      <c r="J52" s="1707"/>
      <c r="K52" s="1707"/>
      <c r="L52" s="1707"/>
      <c r="M52" s="1707"/>
      <c r="N52" s="347"/>
      <c r="O52" s="347"/>
      <c r="P52" s="347"/>
      <c r="Q52" s="426"/>
      <c r="R52" s="426"/>
      <c r="S52" s="347"/>
      <c r="T52" s="347"/>
      <c r="U52" s="427"/>
      <c r="V52" s="428"/>
      <c r="W52" s="428"/>
      <c r="X52" s="428"/>
      <c r="Y52" s="428"/>
      <c r="Z52" s="428"/>
      <c r="AA52" s="428"/>
      <c r="AB52" s="429"/>
      <c r="AC52" s="1709">
        <f>SUM(AC46:AK51)</f>
        <v>1016383</v>
      </c>
      <c r="AD52" s="1710"/>
      <c r="AE52" s="1698"/>
      <c r="AF52" s="1698"/>
      <c r="AG52" s="1698"/>
      <c r="AH52" s="1698"/>
      <c r="AI52" s="1698"/>
      <c r="AJ52" s="1698"/>
      <c r="AK52" s="1699"/>
      <c r="AL52" s="393"/>
      <c r="AM52" s="428"/>
      <c r="AN52" s="428"/>
      <c r="AO52" s="428"/>
      <c r="AP52" s="428"/>
      <c r="AQ52" s="428"/>
      <c r="AR52" s="428"/>
      <c r="AS52" s="429"/>
      <c r="AT52" s="1709">
        <f>SUM(AT46:BB51)</f>
        <v>1245351</v>
      </c>
      <c r="AU52" s="1707"/>
      <c r="AV52" s="1707"/>
      <c r="AW52" s="1707"/>
      <c r="AX52" s="1707"/>
      <c r="AY52" s="1707"/>
      <c r="AZ52" s="1707"/>
      <c r="BA52" s="1707"/>
      <c r="BB52" s="1698"/>
      <c r="BC52" s="427"/>
      <c r="BD52" s="428"/>
      <c r="BE52" s="428"/>
      <c r="BF52" s="428"/>
      <c r="BG52" s="428"/>
      <c r="BH52" s="428"/>
      <c r="BI52" s="428"/>
      <c r="BJ52" s="429"/>
      <c r="BK52" s="1709">
        <f>SUM(BK46:BS51)</f>
        <v>1509304</v>
      </c>
      <c r="BL52" s="1710"/>
      <c r="BM52" s="1698"/>
      <c r="BN52" s="1698"/>
      <c r="BO52" s="1698"/>
      <c r="BP52" s="1698"/>
      <c r="BQ52" s="1698"/>
      <c r="BR52" s="1698"/>
      <c r="BS52" s="1699"/>
      <c r="BT52" s="427"/>
      <c r="BU52" s="428"/>
      <c r="BV52" s="428"/>
      <c r="BW52" s="428"/>
      <c r="BX52" s="428"/>
      <c r="BY52" s="428"/>
      <c r="BZ52" s="428"/>
      <c r="CA52" s="429"/>
      <c r="CB52" s="1709">
        <f>SUM(CB46:CJ51)</f>
        <v>1732721</v>
      </c>
      <c r="CC52" s="1710"/>
      <c r="CD52" s="1698"/>
      <c r="CE52" s="1698"/>
      <c r="CF52" s="1698"/>
      <c r="CG52" s="1698"/>
      <c r="CH52" s="1698"/>
      <c r="CI52" s="1698"/>
      <c r="CJ52" s="1699"/>
      <c r="CK52" s="901"/>
      <c r="CL52" s="901"/>
      <c r="CM52" s="901"/>
      <c r="CN52" s="901"/>
      <c r="CO52" s="901"/>
      <c r="CP52" s="901"/>
      <c r="CQ52" s="901"/>
      <c r="CR52" s="901"/>
      <c r="CS52" s="901"/>
      <c r="CT52" s="901"/>
      <c r="CU52" s="901"/>
      <c r="CV52" s="901"/>
      <c r="CW52" s="901"/>
      <c r="CX52" s="901"/>
      <c r="CY52" s="901"/>
      <c r="CZ52" s="901"/>
      <c r="DA52" s="901"/>
      <c r="DB52" s="901"/>
      <c r="DC52" s="901"/>
      <c r="DD52" s="901"/>
      <c r="DE52" s="901"/>
      <c r="DF52" s="901"/>
      <c r="DG52" s="901"/>
      <c r="DH52" s="901"/>
      <c r="DI52" s="901"/>
      <c r="DJ52" s="901"/>
      <c r="DK52" s="901"/>
      <c r="DL52" s="901"/>
      <c r="DM52" s="901"/>
      <c r="DN52" s="901"/>
      <c r="DO52" s="901"/>
      <c r="DP52" s="901"/>
      <c r="DQ52" s="901"/>
      <c r="DR52" s="901"/>
      <c r="DS52" s="901"/>
      <c r="DT52" s="901"/>
      <c r="DU52" s="901"/>
      <c r="DV52" s="901"/>
      <c r="DW52" s="901"/>
      <c r="DX52" s="901"/>
      <c r="DY52" s="901"/>
      <c r="DZ52" s="901"/>
      <c r="EA52" s="901"/>
      <c r="EB52" s="901"/>
      <c r="EC52" s="901"/>
      <c r="ED52" s="901"/>
      <c r="EE52" s="901"/>
      <c r="EF52" s="901"/>
      <c r="EG52" s="901"/>
      <c r="EH52" s="901"/>
      <c r="EI52" s="901"/>
      <c r="EJ52" s="901"/>
      <c r="EK52" s="901"/>
      <c r="EL52" s="901"/>
      <c r="EM52" s="901"/>
      <c r="EN52" s="901"/>
      <c r="EO52" s="901"/>
      <c r="EP52" s="901"/>
      <c r="EQ52" s="901"/>
      <c r="ER52" s="901"/>
      <c r="ES52" s="901"/>
      <c r="ET52" s="901"/>
      <c r="EU52" s="901"/>
      <c r="EV52" s="901"/>
      <c r="EW52" s="901"/>
      <c r="EX52" s="901"/>
      <c r="EY52" s="901"/>
      <c r="EZ52" s="901"/>
      <c r="FA52" s="901"/>
      <c r="FB52" s="901"/>
      <c r="FC52" s="901"/>
      <c r="FD52" s="901"/>
      <c r="FE52" s="901"/>
      <c r="FF52" s="901"/>
      <c r="FG52" s="901"/>
      <c r="FH52" s="901"/>
      <c r="FI52" s="901"/>
      <c r="FJ52" s="901"/>
    </row>
    <row r="53" spans="1:166" ht="7.5" customHeight="1" x14ac:dyDescent="0.15">
      <c r="A53" s="1694"/>
      <c r="B53" s="344"/>
      <c r="C53" s="1607"/>
      <c r="D53" s="1607"/>
      <c r="E53" s="1607"/>
      <c r="F53" s="435"/>
      <c r="G53" s="436"/>
      <c r="H53" s="1708"/>
      <c r="I53" s="1708"/>
      <c r="J53" s="1708"/>
      <c r="K53" s="1708"/>
      <c r="L53" s="1708"/>
      <c r="M53" s="1708"/>
      <c r="N53" s="347"/>
      <c r="O53" s="347"/>
      <c r="P53" s="347"/>
      <c r="Q53" s="347"/>
      <c r="R53" s="347"/>
      <c r="S53" s="353"/>
      <c r="T53" s="353"/>
      <c r="U53" s="437"/>
      <c r="V53" s="417"/>
      <c r="W53" s="417"/>
      <c r="X53" s="417"/>
      <c r="Y53" s="417"/>
      <c r="Z53" s="417"/>
      <c r="AA53" s="417"/>
      <c r="AB53" s="418"/>
      <c r="AC53" s="1711"/>
      <c r="AD53" s="1708"/>
      <c r="AE53" s="1708"/>
      <c r="AF53" s="1708"/>
      <c r="AG53" s="1708"/>
      <c r="AH53" s="1708"/>
      <c r="AI53" s="1708"/>
      <c r="AJ53" s="1708"/>
      <c r="AK53" s="1712"/>
      <c r="AL53" s="405"/>
      <c r="AM53" s="417"/>
      <c r="AN53" s="417"/>
      <c r="AO53" s="417"/>
      <c r="AP53" s="417"/>
      <c r="AQ53" s="417"/>
      <c r="AR53" s="417"/>
      <c r="AS53" s="418"/>
      <c r="AT53" s="1711"/>
      <c r="AU53" s="1708"/>
      <c r="AV53" s="1708"/>
      <c r="AW53" s="1708"/>
      <c r="AX53" s="1708"/>
      <c r="AY53" s="1708"/>
      <c r="AZ53" s="1708"/>
      <c r="BA53" s="1708"/>
      <c r="BB53" s="1708"/>
      <c r="BC53" s="437"/>
      <c r="BD53" s="417"/>
      <c r="BE53" s="417"/>
      <c r="BF53" s="417"/>
      <c r="BG53" s="417"/>
      <c r="BH53" s="417"/>
      <c r="BI53" s="417"/>
      <c r="BJ53" s="418"/>
      <c r="BK53" s="1711"/>
      <c r="BL53" s="1708"/>
      <c r="BM53" s="1708"/>
      <c r="BN53" s="1708"/>
      <c r="BO53" s="1708"/>
      <c r="BP53" s="1708"/>
      <c r="BQ53" s="1708"/>
      <c r="BR53" s="1708"/>
      <c r="BS53" s="1712"/>
      <c r="BT53" s="437"/>
      <c r="BU53" s="417"/>
      <c r="BV53" s="417"/>
      <c r="BW53" s="417"/>
      <c r="BX53" s="417"/>
      <c r="BY53" s="417"/>
      <c r="BZ53" s="417"/>
      <c r="CA53" s="418"/>
      <c r="CB53" s="1711"/>
      <c r="CC53" s="1708"/>
      <c r="CD53" s="1708"/>
      <c r="CE53" s="1708"/>
      <c r="CF53" s="1708"/>
      <c r="CG53" s="1708"/>
      <c r="CH53" s="1708"/>
      <c r="CI53" s="1708"/>
      <c r="CJ53" s="1712"/>
      <c r="CK53" s="901"/>
      <c r="CL53" s="901"/>
      <c r="CM53" s="901"/>
      <c r="CN53" s="901"/>
      <c r="CO53" s="901"/>
      <c r="CP53" s="901"/>
      <c r="CQ53" s="901"/>
      <c r="CR53" s="901"/>
      <c r="CS53" s="901"/>
      <c r="CT53" s="901"/>
      <c r="CU53" s="901"/>
      <c r="CV53" s="901"/>
      <c r="CW53" s="901"/>
      <c r="CX53" s="901"/>
      <c r="CY53" s="901"/>
      <c r="CZ53" s="901"/>
      <c r="DA53" s="901"/>
      <c r="DB53" s="901"/>
      <c r="DC53" s="901"/>
      <c r="DD53" s="901"/>
      <c r="DE53" s="901"/>
      <c r="DF53" s="901"/>
      <c r="DG53" s="901"/>
      <c r="DH53" s="901"/>
      <c r="DI53" s="901"/>
      <c r="DJ53" s="901"/>
      <c r="DK53" s="901"/>
      <c r="DL53" s="901"/>
      <c r="DM53" s="901"/>
      <c r="DN53" s="901"/>
      <c r="DO53" s="901"/>
      <c r="DP53" s="901"/>
      <c r="DQ53" s="901"/>
      <c r="DR53" s="901"/>
      <c r="DS53" s="901"/>
      <c r="DT53" s="901"/>
      <c r="DU53" s="901"/>
      <c r="DV53" s="901"/>
      <c r="DW53" s="901"/>
      <c r="DX53" s="901"/>
      <c r="DY53" s="901"/>
      <c r="DZ53" s="901"/>
      <c r="EA53" s="901"/>
      <c r="EB53" s="901"/>
      <c r="EC53" s="901"/>
      <c r="ED53" s="901"/>
      <c r="EE53" s="901"/>
      <c r="EF53" s="901"/>
      <c r="EG53" s="901"/>
      <c r="EH53" s="901"/>
      <c r="EI53" s="901"/>
      <c r="EJ53" s="901"/>
      <c r="EK53" s="901"/>
      <c r="EL53" s="901"/>
      <c r="EM53" s="901"/>
      <c r="EN53" s="901"/>
      <c r="EO53" s="901"/>
      <c r="EP53" s="901"/>
      <c r="EQ53" s="901"/>
      <c r="ER53" s="901"/>
      <c r="ES53" s="901"/>
      <c r="ET53" s="901"/>
      <c r="EU53" s="901"/>
      <c r="EV53" s="901"/>
      <c r="EW53" s="901"/>
      <c r="EX53" s="901"/>
      <c r="EY53" s="901"/>
      <c r="EZ53" s="901"/>
      <c r="FA53" s="901"/>
      <c r="FB53" s="901"/>
      <c r="FC53" s="901"/>
      <c r="FD53" s="901"/>
      <c r="FE53" s="901"/>
      <c r="FF53" s="901"/>
      <c r="FG53" s="901"/>
      <c r="FH53" s="901"/>
      <c r="FI53" s="901"/>
      <c r="FJ53" s="901"/>
    </row>
    <row r="54" spans="1:166" ht="10.5" customHeight="1" x14ac:dyDescent="0.15">
      <c r="A54" s="1692" t="s">
        <v>23</v>
      </c>
      <c r="B54" s="1515"/>
      <c r="C54" s="1515"/>
      <c r="D54" s="1515"/>
      <c r="E54" s="1515"/>
      <c r="F54" s="1516"/>
      <c r="G54" s="433"/>
      <c r="H54" s="365"/>
      <c r="I54" s="438"/>
      <c r="J54" s="438"/>
      <c r="K54" s="438"/>
      <c r="L54" s="438"/>
      <c r="M54" s="438"/>
      <c r="N54" s="438"/>
      <c r="O54" s="438"/>
      <c r="P54" s="438"/>
      <c r="Q54" s="438"/>
      <c r="R54" s="438"/>
      <c r="S54" s="439"/>
      <c r="T54" s="439"/>
      <c r="U54" s="427"/>
      <c r="V54" s="428"/>
      <c r="W54" s="428"/>
      <c r="X54" s="428"/>
      <c r="Y54" s="428"/>
      <c r="Z54" s="428"/>
      <c r="AA54" s="428"/>
      <c r="AB54" s="429"/>
      <c r="AC54" s="1545">
        <f>SUM(AC45,AC52)</f>
        <v>4724420</v>
      </c>
      <c r="AD54" s="1546"/>
      <c r="AE54" s="1543"/>
      <c r="AF54" s="1543"/>
      <c r="AG54" s="1543"/>
      <c r="AH54" s="1543"/>
      <c r="AI54" s="1543"/>
      <c r="AJ54" s="1543"/>
      <c r="AK54" s="1547"/>
      <c r="AL54" s="393"/>
      <c r="AM54" s="428"/>
      <c r="AN54" s="428"/>
      <c r="AO54" s="428"/>
      <c r="AP54" s="428"/>
      <c r="AQ54" s="428"/>
      <c r="AR54" s="428"/>
      <c r="AS54" s="429"/>
      <c r="AT54" s="1545">
        <f>SUM(AT45,AT52)</f>
        <v>6118397</v>
      </c>
      <c r="AU54" s="1543"/>
      <c r="AV54" s="1543"/>
      <c r="AW54" s="1543"/>
      <c r="AX54" s="1543"/>
      <c r="AY54" s="1543"/>
      <c r="AZ54" s="1543"/>
      <c r="BA54" s="1543"/>
      <c r="BB54" s="1543"/>
      <c r="BC54" s="427"/>
      <c r="BD54" s="428"/>
      <c r="BE54" s="428"/>
      <c r="BF54" s="428"/>
      <c r="BG54" s="428"/>
      <c r="BH54" s="428"/>
      <c r="BI54" s="428"/>
      <c r="BJ54" s="429"/>
      <c r="BK54" s="1545">
        <f>SUM(BK45,BK52)</f>
        <v>7343442</v>
      </c>
      <c r="BL54" s="1546"/>
      <c r="BM54" s="1543"/>
      <c r="BN54" s="1543"/>
      <c r="BO54" s="1543"/>
      <c r="BP54" s="1543"/>
      <c r="BQ54" s="1543"/>
      <c r="BR54" s="1543"/>
      <c r="BS54" s="1547"/>
      <c r="BT54" s="427"/>
      <c r="BU54" s="428"/>
      <c r="BV54" s="428"/>
      <c r="BW54" s="428"/>
      <c r="BX54" s="428"/>
      <c r="BY54" s="428"/>
      <c r="BZ54" s="428"/>
      <c r="CA54" s="429"/>
      <c r="CB54" s="1545">
        <f>SUM(CB45,CB52)</f>
        <v>8498919</v>
      </c>
      <c r="CC54" s="1546"/>
      <c r="CD54" s="1543"/>
      <c r="CE54" s="1543"/>
      <c r="CF54" s="1543"/>
      <c r="CG54" s="1543"/>
      <c r="CH54" s="1543"/>
      <c r="CI54" s="1543"/>
      <c r="CJ54" s="1547"/>
      <c r="CK54" s="901"/>
      <c r="CL54" s="901"/>
      <c r="CM54" s="901"/>
      <c r="CN54" s="901"/>
      <c r="CO54" s="901"/>
      <c r="CP54" s="901"/>
      <c r="CQ54" s="901"/>
      <c r="CR54" s="901"/>
      <c r="CS54" s="901"/>
      <c r="CT54" s="901"/>
      <c r="CU54" s="901"/>
      <c r="CV54" s="901"/>
      <c r="CW54" s="901"/>
      <c r="CX54" s="901"/>
      <c r="CY54" s="901"/>
      <c r="CZ54" s="901"/>
      <c r="DA54" s="901"/>
      <c r="DB54" s="901"/>
      <c r="DC54" s="901"/>
      <c r="DD54" s="901"/>
      <c r="DE54" s="901"/>
      <c r="DF54" s="901"/>
      <c r="DG54" s="901"/>
      <c r="DH54" s="901"/>
      <c r="DI54" s="901"/>
      <c r="DJ54" s="901"/>
      <c r="DK54" s="901"/>
      <c r="DL54" s="901"/>
      <c r="DM54" s="901"/>
      <c r="DN54" s="901"/>
      <c r="DO54" s="901"/>
      <c r="DP54" s="901"/>
      <c r="DQ54" s="901"/>
      <c r="DR54" s="901"/>
      <c r="DS54" s="901"/>
      <c r="DT54" s="901"/>
      <c r="DU54" s="901"/>
      <c r="DV54" s="901"/>
      <c r="DW54" s="901"/>
      <c r="DX54" s="901"/>
      <c r="DY54" s="901"/>
      <c r="DZ54" s="901"/>
      <c r="EA54" s="901"/>
      <c r="EB54" s="901"/>
      <c r="EC54" s="901"/>
      <c r="ED54" s="901"/>
      <c r="EE54" s="901"/>
      <c r="EF54" s="901"/>
      <c r="EG54" s="901"/>
      <c r="EH54" s="901"/>
      <c r="EI54" s="901"/>
      <c r="EJ54" s="901"/>
      <c r="EK54" s="901"/>
      <c r="EL54" s="901"/>
      <c r="EM54" s="901"/>
      <c r="EN54" s="901"/>
      <c r="EO54" s="901"/>
      <c r="EP54" s="901"/>
      <c r="EQ54" s="901"/>
      <c r="ER54" s="901"/>
      <c r="ES54" s="901"/>
      <c r="ET54" s="901"/>
      <c r="EU54" s="901"/>
      <c r="EV54" s="901"/>
      <c r="EW54" s="901"/>
      <c r="EX54" s="901"/>
      <c r="EY54" s="901"/>
      <c r="EZ54" s="901"/>
      <c r="FA54" s="901"/>
      <c r="FB54" s="901"/>
      <c r="FC54" s="901"/>
      <c r="FD54" s="901"/>
      <c r="FE54" s="901"/>
      <c r="FF54" s="901"/>
      <c r="FG54" s="901"/>
      <c r="FH54" s="901"/>
      <c r="FI54" s="901"/>
      <c r="FJ54" s="901"/>
    </row>
    <row r="55" spans="1:166" ht="12" customHeight="1" thickBot="1" x14ac:dyDescent="0.2">
      <c r="A55" s="1701"/>
      <c r="B55" s="1702"/>
      <c r="C55" s="1702"/>
      <c r="D55" s="1702"/>
      <c r="E55" s="1702"/>
      <c r="F55" s="1703"/>
      <c r="G55" s="440"/>
      <c r="H55" s="341"/>
      <c r="I55" s="441"/>
      <c r="J55" s="441"/>
      <c r="K55" s="441"/>
      <c r="L55" s="441"/>
      <c r="M55" s="441"/>
      <c r="N55" s="441"/>
      <c r="O55" s="441"/>
      <c r="P55" s="441"/>
      <c r="Q55" s="441"/>
      <c r="R55" s="441"/>
      <c r="S55" s="441"/>
      <c r="T55" s="441"/>
      <c r="U55" s="442"/>
      <c r="V55" s="443"/>
      <c r="W55" s="443"/>
      <c r="X55" s="443"/>
      <c r="Y55" s="443"/>
      <c r="Z55" s="443"/>
      <c r="AA55" s="443"/>
      <c r="AB55" s="444"/>
      <c r="AC55" s="1704"/>
      <c r="AD55" s="1702"/>
      <c r="AE55" s="1702"/>
      <c r="AF55" s="1702"/>
      <c r="AG55" s="1702"/>
      <c r="AH55" s="1702"/>
      <c r="AI55" s="1702"/>
      <c r="AJ55" s="1702"/>
      <c r="AK55" s="1705"/>
      <c r="AL55" s="445"/>
      <c r="AM55" s="443"/>
      <c r="AN55" s="443"/>
      <c r="AO55" s="443"/>
      <c r="AP55" s="443"/>
      <c r="AQ55" s="443"/>
      <c r="AR55" s="443"/>
      <c r="AS55" s="444"/>
      <c r="AT55" s="1704"/>
      <c r="AU55" s="1702"/>
      <c r="AV55" s="1702"/>
      <c r="AW55" s="1702"/>
      <c r="AX55" s="1702"/>
      <c r="AY55" s="1702"/>
      <c r="AZ55" s="1702"/>
      <c r="BA55" s="1702"/>
      <c r="BB55" s="1702"/>
      <c r="BC55" s="442"/>
      <c r="BD55" s="443"/>
      <c r="BE55" s="443"/>
      <c r="BF55" s="443"/>
      <c r="BG55" s="443"/>
      <c r="BH55" s="443"/>
      <c r="BI55" s="443"/>
      <c r="BJ55" s="444"/>
      <c r="BK55" s="1704"/>
      <c r="BL55" s="1702"/>
      <c r="BM55" s="1702"/>
      <c r="BN55" s="1702"/>
      <c r="BO55" s="1702"/>
      <c r="BP55" s="1702"/>
      <c r="BQ55" s="1702"/>
      <c r="BR55" s="1702"/>
      <c r="BS55" s="1705"/>
      <c r="BT55" s="442"/>
      <c r="BU55" s="443"/>
      <c r="BV55" s="443"/>
      <c r="BW55" s="443"/>
      <c r="BX55" s="443"/>
      <c r="BY55" s="443"/>
      <c r="BZ55" s="443"/>
      <c r="CA55" s="444"/>
      <c r="CB55" s="1704"/>
      <c r="CC55" s="1702"/>
      <c r="CD55" s="1702"/>
      <c r="CE55" s="1702"/>
      <c r="CF55" s="1702"/>
      <c r="CG55" s="1702"/>
      <c r="CH55" s="1702"/>
      <c r="CI55" s="1702"/>
      <c r="CJ55" s="1705"/>
      <c r="CK55" s="901"/>
      <c r="CL55" s="901"/>
      <c r="CM55" s="901"/>
      <c r="CN55" s="901"/>
      <c r="CO55" s="901"/>
      <c r="CP55" s="901"/>
      <c r="CQ55" s="901"/>
      <c r="CR55" s="901"/>
      <c r="CS55" s="901"/>
      <c r="CT55" s="901"/>
      <c r="CU55" s="901"/>
      <c r="CV55" s="901"/>
      <c r="CW55" s="901"/>
      <c r="CX55" s="901"/>
      <c r="CY55" s="901"/>
      <c r="CZ55" s="901"/>
      <c r="DA55" s="901"/>
      <c r="DB55" s="901"/>
      <c r="DC55" s="901"/>
      <c r="DD55" s="901"/>
      <c r="DE55" s="901"/>
      <c r="DF55" s="901"/>
      <c r="DG55" s="901"/>
      <c r="DH55" s="901"/>
      <c r="DI55" s="901"/>
      <c r="DJ55" s="901"/>
      <c r="DK55" s="901"/>
      <c r="DL55" s="901"/>
      <c r="DM55" s="901"/>
      <c r="DN55" s="901"/>
      <c r="DO55" s="901"/>
      <c r="DP55" s="901"/>
      <c r="DQ55" s="901"/>
      <c r="DR55" s="901"/>
      <c r="DS55" s="901"/>
      <c r="DT55" s="901"/>
      <c r="DU55" s="901"/>
      <c r="DV55" s="901"/>
      <c r="DW55" s="901"/>
      <c r="DX55" s="901"/>
      <c r="DY55" s="901"/>
      <c r="DZ55" s="901"/>
      <c r="EA55" s="901"/>
      <c r="EB55" s="901"/>
      <c r="EC55" s="901"/>
      <c r="ED55" s="901"/>
      <c r="EE55" s="901"/>
      <c r="EF55" s="901"/>
      <c r="EG55" s="901"/>
      <c r="EH55" s="901"/>
      <c r="EI55" s="901"/>
      <c r="EJ55" s="901"/>
      <c r="EK55" s="901"/>
      <c r="EL55" s="901"/>
      <c r="EM55" s="901"/>
      <c r="EN55" s="901"/>
      <c r="EO55" s="901"/>
      <c r="EP55" s="901"/>
      <c r="EQ55" s="901"/>
      <c r="ER55" s="901"/>
      <c r="ES55" s="901"/>
      <c r="ET55" s="901"/>
      <c r="EU55" s="901"/>
      <c r="EV55" s="901"/>
      <c r="EW55" s="901"/>
      <c r="EX55" s="901"/>
      <c r="EY55" s="901"/>
      <c r="EZ55" s="901"/>
      <c r="FA55" s="901"/>
      <c r="FB55" s="901"/>
      <c r="FC55" s="901"/>
      <c r="FD55" s="901"/>
      <c r="FE55" s="901"/>
      <c r="FF55" s="901"/>
      <c r="FG55" s="901"/>
      <c r="FH55" s="901"/>
      <c r="FI55" s="901"/>
      <c r="FJ55" s="901"/>
    </row>
    <row r="56" spans="1:166" ht="3.75" customHeight="1" x14ac:dyDescent="0.15">
      <c r="A56" s="890"/>
      <c r="B56" s="890"/>
      <c r="C56" s="890"/>
      <c r="D56" s="890"/>
      <c r="E56" s="890"/>
      <c r="F56" s="890"/>
      <c r="G56" s="347"/>
      <c r="H56" s="446"/>
      <c r="I56" s="347"/>
      <c r="J56" s="347"/>
      <c r="K56" s="347"/>
      <c r="L56" s="347"/>
      <c r="M56" s="347"/>
      <c r="N56" s="347"/>
      <c r="O56" s="347"/>
      <c r="P56" s="347"/>
      <c r="Q56" s="347"/>
      <c r="R56" s="347"/>
      <c r="S56" s="347"/>
      <c r="T56" s="347"/>
    </row>
    <row r="57" spans="1:166" s="447" customFormat="1" ht="12.75" customHeight="1" x14ac:dyDescent="0.15">
      <c r="A57" s="1706"/>
      <c r="B57" s="1706"/>
      <c r="C57" s="1706"/>
      <c r="D57" s="334"/>
      <c r="E57" s="334"/>
    </row>
    <row r="58" spans="1:166" s="447" customFormat="1" ht="12.75" customHeight="1" x14ac:dyDescent="0.15">
      <c r="D58" s="334"/>
      <c r="E58" s="334"/>
    </row>
    <row r="59" spans="1:166" ht="12.75" customHeight="1" x14ac:dyDescent="0.15">
      <c r="A59" s="334"/>
      <c r="B59" s="1700"/>
      <c r="C59" s="1700"/>
      <c r="D59" s="457"/>
      <c r="E59" s="905"/>
      <c r="F59" s="824"/>
      <c r="G59" s="824"/>
      <c r="H59" s="905"/>
      <c r="I59" s="905"/>
      <c r="J59" s="905"/>
      <c r="K59" s="905"/>
      <c r="L59" s="905"/>
      <c r="M59" s="905"/>
      <c r="N59" s="905"/>
      <c r="O59" s="905"/>
      <c r="P59" s="905"/>
      <c r="Q59" s="905"/>
      <c r="R59" s="905"/>
      <c r="S59" s="905"/>
      <c r="T59" s="905"/>
      <c r="U59" s="905"/>
      <c r="V59" s="905"/>
      <c r="W59" s="905"/>
      <c r="X59" s="905"/>
      <c r="Y59" s="905"/>
      <c r="Z59" s="905"/>
      <c r="AA59" s="905"/>
      <c r="AB59" s="905"/>
      <c r="AC59" s="905"/>
      <c r="AD59" s="905"/>
      <c r="AE59" s="905"/>
      <c r="AF59" s="905"/>
      <c r="AG59" s="905"/>
      <c r="AH59" s="905"/>
      <c r="AI59" s="905"/>
      <c r="AJ59" s="905"/>
      <c r="AK59" s="905"/>
      <c r="AL59" s="905"/>
      <c r="AM59" s="905"/>
      <c r="AN59" s="905"/>
      <c r="AO59" s="905"/>
      <c r="AP59" s="905"/>
      <c r="AQ59" s="905"/>
      <c r="AR59" s="905"/>
      <c r="AS59" s="905"/>
      <c r="AT59" s="905"/>
      <c r="AU59" s="905"/>
      <c r="AV59" s="905"/>
      <c r="AW59" s="905"/>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c r="CT59" s="334"/>
      <c r="CU59" s="334"/>
      <c r="CV59" s="334"/>
      <c r="CW59" s="334"/>
      <c r="CX59" s="334"/>
      <c r="CY59" s="334"/>
      <c r="CZ59" s="334"/>
      <c r="DA59" s="334"/>
      <c r="DB59" s="334"/>
      <c r="DC59" s="334"/>
      <c r="DD59" s="334"/>
      <c r="DE59" s="334"/>
      <c r="DF59" s="334"/>
      <c r="DG59" s="334"/>
      <c r="DH59" s="334"/>
      <c r="DI59" s="334"/>
      <c r="DJ59" s="334"/>
      <c r="DK59" s="334"/>
      <c r="DL59" s="334"/>
      <c r="DM59" s="334"/>
      <c r="DN59" s="334"/>
      <c r="DO59" s="334"/>
      <c r="DP59" s="334"/>
      <c r="DQ59" s="334"/>
      <c r="DR59" s="334"/>
      <c r="DS59" s="334"/>
      <c r="DT59" s="334"/>
      <c r="DU59" s="334"/>
      <c r="DV59" s="334"/>
      <c r="DW59" s="334"/>
      <c r="DX59" s="334"/>
      <c r="DY59" s="334"/>
      <c r="DZ59" s="334"/>
      <c r="EA59" s="334"/>
      <c r="EB59" s="334"/>
      <c r="EC59" s="334"/>
      <c r="ED59" s="334"/>
      <c r="EE59" s="334"/>
      <c r="EF59" s="334"/>
      <c r="EG59" s="334"/>
      <c r="EH59" s="334"/>
      <c r="EI59" s="334"/>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row>
    <row r="60" spans="1:166" ht="12.75" customHeight="1" x14ac:dyDescent="0.15">
      <c r="A60" s="334"/>
      <c r="B60" s="1700"/>
      <c r="C60" s="1700"/>
      <c r="D60" s="457"/>
      <c r="E60" s="824"/>
      <c r="F60" s="905"/>
      <c r="G60" s="905"/>
      <c r="H60" s="905"/>
      <c r="I60" s="905"/>
      <c r="J60" s="905"/>
      <c r="K60" s="905"/>
      <c r="L60" s="905"/>
      <c r="M60" s="905"/>
      <c r="N60" s="905"/>
      <c r="O60" s="905"/>
      <c r="P60" s="905"/>
      <c r="Q60" s="905"/>
      <c r="R60" s="905"/>
      <c r="S60" s="905"/>
      <c r="T60" s="905"/>
      <c r="U60" s="905"/>
      <c r="V60" s="905"/>
      <c r="W60" s="905"/>
      <c r="X60" s="905"/>
      <c r="Y60" s="905"/>
      <c r="Z60" s="905"/>
      <c r="AA60" s="905"/>
      <c r="AB60" s="905"/>
      <c r="AC60" s="905"/>
      <c r="AD60" s="905"/>
      <c r="AE60" s="905"/>
      <c r="AF60" s="905"/>
      <c r="AG60" s="905"/>
      <c r="AH60" s="905"/>
      <c r="AI60" s="905"/>
      <c r="AJ60" s="905"/>
      <c r="AK60" s="905"/>
      <c r="AL60" s="905"/>
      <c r="AM60" s="905"/>
      <c r="AN60" s="905"/>
      <c r="AO60" s="905"/>
      <c r="AP60" s="905"/>
      <c r="AQ60" s="905"/>
      <c r="AR60" s="905"/>
      <c r="AS60" s="905"/>
      <c r="AT60" s="905"/>
      <c r="AU60" s="905"/>
      <c r="AV60" s="905"/>
      <c r="AW60" s="905"/>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c r="FD60" s="334"/>
      <c r="FE60" s="334"/>
      <c r="FF60" s="334"/>
      <c r="FG60" s="334"/>
      <c r="FH60" s="334"/>
      <c r="FI60" s="334"/>
      <c r="FJ60" s="334"/>
    </row>
    <row r="61" spans="1:166" s="447" customFormat="1" ht="12.75" customHeight="1" x14ac:dyDescent="0.15">
      <c r="B61" s="1491"/>
      <c r="C61" s="1491"/>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row>
    <row r="64" spans="1:166" x14ac:dyDescent="0.15">
      <c r="E64" s="824"/>
    </row>
  </sheetData>
  <mergeCells count="319">
    <mergeCell ref="CE1:CI1"/>
    <mergeCell ref="A2:CJ2"/>
    <mergeCell ref="I3:O3"/>
    <mergeCell ref="CE4:CI4"/>
    <mergeCell ref="A5:G5"/>
    <mergeCell ref="A6:T6"/>
    <mergeCell ref="U6:AK6"/>
    <mergeCell ref="AL6:BB6"/>
    <mergeCell ref="BC6:BS6"/>
    <mergeCell ref="BT6:CJ6"/>
    <mergeCell ref="BL7:BR7"/>
    <mergeCell ref="CC7:CI7"/>
    <mergeCell ref="V8:AB8"/>
    <mergeCell ref="AD8:AJ8"/>
    <mergeCell ref="AM8:AT8"/>
    <mergeCell ref="AU8:BA8"/>
    <mergeCell ref="BL8:BR8"/>
    <mergeCell ref="A7:T8"/>
    <mergeCell ref="V7:AB7"/>
    <mergeCell ref="AD7:AJ7"/>
    <mergeCell ref="AM7:AT7"/>
    <mergeCell ref="AU7:BA7"/>
    <mergeCell ref="CC8:CI8"/>
    <mergeCell ref="A9:T10"/>
    <mergeCell ref="V9:AJ9"/>
    <mergeCell ref="AM9:BA9"/>
    <mergeCell ref="BD9:BR9"/>
    <mergeCell ref="BU9:CI9"/>
    <mergeCell ref="V10:AA10"/>
    <mergeCell ref="AC10:AI10"/>
    <mergeCell ref="AM10:AR10"/>
    <mergeCell ref="AT10:AZ10"/>
    <mergeCell ref="BD10:BI10"/>
    <mergeCell ref="BK10:BQ10"/>
    <mergeCell ref="BU10:BZ10"/>
    <mergeCell ref="CB10:CH10"/>
    <mergeCell ref="A11:F12"/>
    <mergeCell ref="G11:T12"/>
    <mergeCell ref="U11:AK11"/>
    <mergeCell ref="AL11:BB11"/>
    <mergeCell ref="BC11:BS11"/>
    <mergeCell ref="BT11:CJ11"/>
    <mergeCell ref="BT12:CA12"/>
    <mergeCell ref="CB12:CJ12"/>
    <mergeCell ref="A13:A29"/>
    <mergeCell ref="D13:E13"/>
    <mergeCell ref="Q13:S13"/>
    <mergeCell ref="U13:AB13"/>
    <mergeCell ref="AC13:AK13"/>
    <mergeCell ref="AL13:AS13"/>
    <mergeCell ref="AT13:BB13"/>
    <mergeCell ref="BC13:BJ13"/>
    <mergeCell ref="U12:AB12"/>
    <mergeCell ref="AC12:AK12"/>
    <mergeCell ref="AL12:AS12"/>
    <mergeCell ref="AT12:BB12"/>
    <mergeCell ref="BC12:BJ12"/>
    <mergeCell ref="BK12:BS12"/>
    <mergeCell ref="BK13:BS13"/>
    <mergeCell ref="BT13:CA13"/>
    <mergeCell ref="CB13:CJ13"/>
    <mergeCell ref="D14:E14"/>
    <mergeCell ref="H14:L14"/>
    <mergeCell ref="Q14:S14"/>
    <mergeCell ref="U14:AB14"/>
    <mergeCell ref="AC14:AK14"/>
    <mergeCell ref="AL14:AS14"/>
    <mergeCell ref="AT14:BB14"/>
    <mergeCell ref="BC14:BJ14"/>
    <mergeCell ref="BK14:BS14"/>
    <mergeCell ref="BT14:CA14"/>
    <mergeCell ref="CB14:CJ14"/>
    <mergeCell ref="D15:E15"/>
    <mergeCell ref="H15:J15"/>
    <mergeCell ref="Q15:S15"/>
    <mergeCell ref="U15:AB15"/>
    <mergeCell ref="AC15:AK15"/>
    <mergeCell ref="AL15:AS15"/>
    <mergeCell ref="BK16:BS16"/>
    <mergeCell ref="BT16:CA16"/>
    <mergeCell ref="CB16:CJ16"/>
    <mergeCell ref="AT15:BB15"/>
    <mergeCell ref="BC15:BJ15"/>
    <mergeCell ref="BK15:BS15"/>
    <mergeCell ref="BT15:CA15"/>
    <mergeCell ref="CB15:CJ15"/>
    <mergeCell ref="D16:E16"/>
    <mergeCell ref="H16:J16"/>
    <mergeCell ref="Q16:S16"/>
    <mergeCell ref="U16:AB16"/>
    <mergeCell ref="AC16:AK16"/>
    <mergeCell ref="B17:B18"/>
    <mergeCell ref="C17:C18"/>
    <mergeCell ref="D17:E18"/>
    <mergeCell ref="H17:N18"/>
    <mergeCell ref="Q17:S18"/>
    <mergeCell ref="U17:AB18"/>
    <mergeCell ref="AL16:AS16"/>
    <mergeCell ref="AT16:BB16"/>
    <mergeCell ref="BC16:BJ16"/>
    <mergeCell ref="CB17:CJ18"/>
    <mergeCell ref="D19:E19"/>
    <mergeCell ref="H19:N19"/>
    <mergeCell ref="Q19:S19"/>
    <mergeCell ref="U19:AB19"/>
    <mergeCell ref="AC19:AK19"/>
    <mergeCell ref="AL19:AS19"/>
    <mergeCell ref="AT19:BB19"/>
    <mergeCell ref="BC19:BJ19"/>
    <mergeCell ref="BK19:BS19"/>
    <mergeCell ref="AC17:AK18"/>
    <mergeCell ref="AL17:AS18"/>
    <mergeCell ref="AT17:BB18"/>
    <mergeCell ref="BC17:BJ18"/>
    <mergeCell ref="BK17:BS18"/>
    <mergeCell ref="BT17:CA18"/>
    <mergeCell ref="BT19:CA19"/>
    <mergeCell ref="CB19:CJ19"/>
    <mergeCell ref="BK20:BS21"/>
    <mergeCell ref="BT20:CA21"/>
    <mergeCell ref="CB20:CJ21"/>
    <mergeCell ref="H21:K21"/>
    <mergeCell ref="B22:B23"/>
    <mergeCell ref="C22:C23"/>
    <mergeCell ref="D22:E23"/>
    <mergeCell ref="H22:L22"/>
    <mergeCell ref="M22:P22"/>
    <mergeCell ref="B20:B21"/>
    <mergeCell ref="C20:C21"/>
    <mergeCell ref="D20:E21"/>
    <mergeCell ref="H20:K20"/>
    <mergeCell ref="U20:AB21"/>
    <mergeCell ref="AC20:AK21"/>
    <mergeCell ref="AL20:AS21"/>
    <mergeCell ref="AT20:BB21"/>
    <mergeCell ref="BC20:BJ21"/>
    <mergeCell ref="BT22:CA23"/>
    <mergeCell ref="CB22:CJ23"/>
    <mergeCell ref="H23:L23"/>
    <mergeCell ref="AT22:BB23"/>
    <mergeCell ref="BC22:BJ23"/>
    <mergeCell ref="BK22:BS23"/>
    <mergeCell ref="B24:B25"/>
    <mergeCell ref="C24:C25"/>
    <mergeCell ref="D24:E24"/>
    <mergeCell ref="Q24:S24"/>
    <mergeCell ref="U24:AB24"/>
    <mergeCell ref="AC24:AK24"/>
    <mergeCell ref="AL24:AS24"/>
    <mergeCell ref="U22:AB23"/>
    <mergeCell ref="AC22:AK23"/>
    <mergeCell ref="AL22:AS23"/>
    <mergeCell ref="AL25:AS25"/>
    <mergeCell ref="D26:E26"/>
    <mergeCell ref="U26:AB26"/>
    <mergeCell ref="AC26:AK26"/>
    <mergeCell ref="AL26:AS26"/>
    <mergeCell ref="AT26:BB26"/>
    <mergeCell ref="BK25:BS25"/>
    <mergeCell ref="BT25:CA25"/>
    <mergeCell ref="D25:E25"/>
    <mergeCell ref="H25:L25"/>
    <mergeCell ref="Q25:S25"/>
    <mergeCell ref="U25:AB25"/>
    <mergeCell ref="AC25:AK25"/>
    <mergeCell ref="CB25:CJ25"/>
    <mergeCell ref="AT24:BB24"/>
    <mergeCell ref="BC24:BJ24"/>
    <mergeCell ref="BK24:BS24"/>
    <mergeCell ref="BT24:CA24"/>
    <mergeCell ref="CB24:CJ24"/>
    <mergeCell ref="BK26:BS26"/>
    <mergeCell ref="BT26:CA26"/>
    <mergeCell ref="CB26:CJ26"/>
    <mergeCell ref="BC26:BJ26"/>
    <mergeCell ref="AT25:BB25"/>
    <mergeCell ref="BC25:BJ25"/>
    <mergeCell ref="CB28:CJ28"/>
    <mergeCell ref="D29:E29"/>
    <mergeCell ref="Q29:S29"/>
    <mergeCell ref="U29:AB29"/>
    <mergeCell ref="AC29:AK29"/>
    <mergeCell ref="AL29:AS29"/>
    <mergeCell ref="AT29:BB29"/>
    <mergeCell ref="BC29:BJ29"/>
    <mergeCell ref="BC27:BJ27"/>
    <mergeCell ref="BK27:BS27"/>
    <mergeCell ref="BT27:CA27"/>
    <mergeCell ref="CB27:CJ27"/>
    <mergeCell ref="Q28:S28"/>
    <mergeCell ref="U28:AB28"/>
    <mergeCell ref="AC28:AK28"/>
    <mergeCell ref="AL28:AS28"/>
    <mergeCell ref="AT28:BB28"/>
    <mergeCell ref="BC28:BJ28"/>
    <mergeCell ref="D27:E28"/>
    <mergeCell ref="Q27:S27"/>
    <mergeCell ref="U27:AB27"/>
    <mergeCell ref="AC27:AK27"/>
    <mergeCell ref="AL27:AS27"/>
    <mergeCell ref="AT27:BB27"/>
    <mergeCell ref="A30:A42"/>
    <mergeCell ref="C30:C34"/>
    <mergeCell ref="D30:E34"/>
    <mergeCell ref="H30:H31"/>
    <mergeCell ref="I30:L31"/>
    <mergeCell ref="M30:M31"/>
    <mergeCell ref="N30:O31"/>
    <mergeCell ref="BK28:BS28"/>
    <mergeCell ref="BT28:CA28"/>
    <mergeCell ref="P30:T31"/>
    <mergeCell ref="V30:W31"/>
    <mergeCell ref="AC30:AK31"/>
    <mergeCell ref="AT30:BB31"/>
    <mergeCell ref="BK30:BS31"/>
    <mergeCell ref="V35:W36"/>
    <mergeCell ref="AC35:AK36"/>
    <mergeCell ref="AT35:BB36"/>
    <mergeCell ref="BK35:BS36"/>
    <mergeCell ref="H39:H40"/>
    <mergeCell ref="N39:O40"/>
    <mergeCell ref="AC39:AK40"/>
    <mergeCell ref="AT39:BB40"/>
    <mergeCell ref="BK39:BS40"/>
    <mergeCell ref="C27:C28"/>
    <mergeCell ref="CB30:CJ31"/>
    <mergeCell ref="BK29:BS29"/>
    <mergeCell ref="BT29:CA29"/>
    <mergeCell ref="CB29:CJ29"/>
    <mergeCell ref="C35:C40"/>
    <mergeCell ref="D35:E40"/>
    <mergeCell ref="H35:H36"/>
    <mergeCell ref="I35:L36"/>
    <mergeCell ref="M35:M36"/>
    <mergeCell ref="N35:O36"/>
    <mergeCell ref="BK32:BS33"/>
    <mergeCell ref="CB32:CJ33"/>
    <mergeCell ref="I34:L34"/>
    <mergeCell ref="N34:O34"/>
    <mergeCell ref="AC34:AK34"/>
    <mergeCell ref="AT34:BB34"/>
    <mergeCell ref="BK34:BS34"/>
    <mergeCell ref="CB34:CJ34"/>
    <mergeCell ref="H32:H33"/>
    <mergeCell ref="I32:L33"/>
    <mergeCell ref="M32:M33"/>
    <mergeCell ref="N32:O33"/>
    <mergeCell ref="AC32:AK33"/>
    <mergeCell ref="AT32:BB33"/>
    <mergeCell ref="CB35:CJ36"/>
    <mergeCell ref="H37:H38"/>
    <mergeCell ref="I37:L38"/>
    <mergeCell ref="M37:M38"/>
    <mergeCell ref="N37:O38"/>
    <mergeCell ref="AC37:AK38"/>
    <mergeCell ref="AT37:BB38"/>
    <mergeCell ref="BK37:BS38"/>
    <mergeCell ref="CB37:CJ38"/>
    <mergeCell ref="CB39:CJ40"/>
    <mergeCell ref="C43:E43"/>
    <mergeCell ref="G43:T43"/>
    <mergeCell ref="AC43:AK43"/>
    <mergeCell ref="AT43:BB43"/>
    <mergeCell ref="BK43:BS43"/>
    <mergeCell ref="CB43:CJ43"/>
    <mergeCell ref="D41:E41"/>
    <mergeCell ref="AC41:AK41"/>
    <mergeCell ref="AT41:BB41"/>
    <mergeCell ref="BK41:BS41"/>
    <mergeCell ref="CB41:CJ41"/>
    <mergeCell ref="D42:E42"/>
    <mergeCell ref="AC42:AK42"/>
    <mergeCell ref="AT42:BB42"/>
    <mergeCell ref="BK42:BS42"/>
    <mergeCell ref="CB42:CJ42"/>
    <mergeCell ref="C44:E44"/>
    <mergeCell ref="AC44:AK44"/>
    <mergeCell ref="AT44:BB44"/>
    <mergeCell ref="BK44:BS44"/>
    <mergeCell ref="CB44:CJ44"/>
    <mergeCell ref="C45:F45"/>
    <mergeCell ref="AC45:AK45"/>
    <mergeCell ref="AT45:BB45"/>
    <mergeCell ref="BK45:BS45"/>
    <mergeCell ref="CB45:CJ45"/>
    <mergeCell ref="A46:A53"/>
    <mergeCell ref="C46:E53"/>
    <mergeCell ref="H46:P47"/>
    <mergeCell ref="AC46:AK47"/>
    <mergeCell ref="AT46:BB47"/>
    <mergeCell ref="BK46:BS47"/>
    <mergeCell ref="H50:M51"/>
    <mergeCell ref="AC50:AK51"/>
    <mergeCell ref="AT50:BB51"/>
    <mergeCell ref="BK50:BS51"/>
    <mergeCell ref="B59:C60"/>
    <mergeCell ref="B61:C61"/>
    <mergeCell ref="BD7:BK7"/>
    <mergeCell ref="BD8:BK8"/>
    <mergeCell ref="BU7:CB7"/>
    <mergeCell ref="BU8:CB8"/>
    <mergeCell ref="A54:F55"/>
    <mergeCell ref="AC54:AK55"/>
    <mergeCell ref="AT54:BB55"/>
    <mergeCell ref="BK54:BS55"/>
    <mergeCell ref="CB54:CJ55"/>
    <mergeCell ref="A57:C57"/>
    <mergeCell ref="CB50:CJ51"/>
    <mergeCell ref="H52:M53"/>
    <mergeCell ref="AC52:AK53"/>
    <mergeCell ref="AT52:BB53"/>
    <mergeCell ref="BK52:BS53"/>
    <mergeCell ref="CB52:CJ53"/>
    <mergeCell ref="CB46:CJ47"/>
    <mergeCell ref="H48:P49"/>
    <mergeCell ref="AC48:AK49"/>
    <mergeCell ref="AT48:BB49"/>
    <mergeCell ref="BK48:BS49"/>
    <mergeCell ref="CB48:CJ49"/>
  </mergeCells>
  <phoneticPr fontId="2"/>
  <pageMargins left="0.59055118110236227" right="0.19685039370078741" top="0.39370078740157483" bottom="0.15748031496062992" header="0.43307086614173229" footer="0.15748031496062992"/>
  <pageSetup paperSize="9" scale="80" orientation="landscape" r:id="rId1"/>
  <headerFooter alignWithMargins="0">
    <oddFooter xml:space="preserve">&amp;C
　- 12 -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60"/>
  <sheetViews>
    <sheetView zoomScaleNormal="100" workbookViewId="0">
      <pane xSplit="1" ySplit="11" topLeftCell="B30" activePane="bottomRight" state="frozen"/>
      <selection activeCell="D9" sqref="D9:Q9"/>
      <selection pane="topRight" activeCell="D9" sqref="D9:Q9"/>
      <selection pane="bottomLeft" activeCell="D9" sqref="D9:Q9"/>
      <selection pane="bottomRight" activeCell="CE36" sqref="CE36:CM37"/>
    </sheetView>
  </sheetViews>
  <sheetFormatPr defaultColWidth="7" defaultRowHeight="13.5" x14ac:dyDescent="0.15"/>
  <cols>
    <col min="1" max="1" width="4.375" style="458" customWidth="1"/>
    <col min="2" max="2" width="1.5" style="458" customWidth="1"/>
    <col min="3" max="3" width="4" style="458" customWidth="1"/>
    <col min="4" max="5" width="9.5" style="458" customWidth="1"/>
    <col min="6" max="6" width="1.875" style="458" customWidth="1"/>
    <col min="7" max="40" width="1.625" style="458" customWidth="1"/>
    <col min="41" max="41" width="1.75" style="458" customWidth="1"/>
    <col min="42" max="57" width="1.625" style="458" customWidth="1"/>
    <col min="58" max="58" width="1.75" style="458" customWidth="1"/>
    <col min="59" max="74" width="1.625" style="458" customWidth="1"/>
    <col min="75" max="75" width="1.75" style="458" customWidth="1"/>
    <col min="76" max="153" width="1.625" style="458" customWidth="1"/>
    <col min="154" max="16384" width="7" style="458"/>
  </cols>
  <sheetData>
    <row r="1" spans="1:153" ht="17.25" customHeight="1" x14ac:dyDescent="0.15">
      <c r="A1" s="458" t="s">
        <v>87</v>
      </c>
      <c r="L1" s="459"/>
      <c r="T1" s="460"/>
      <c r="U1" s="460"/>
      <c r="V1" s="460"/>
      <c r="W1" s="460"/>
      <c r="Y1" s="459"/>
      <c r="AK1" s="460"/>
      <c r="AL1" s="460"/>
      <c r="AM1" s="460"/>
      <c r="AN1" s="460"/>
      <c r="AP1" s="459"/>
      <c r="BB1" s="460"/>
      <c r="BC1" s="460"/>
      <c r="BD1" s="460"/>
      <c r="BE1" s="460"/>
      <c r="BG1" s="459"/>
      <c r="BR1" s="920"/>
      <c r="BS1" s="920"/>
      <c r="BT1" s="920"/>
      <c r="BU1" s="920"/>
      <c r="BV1" s="460"/>
      <c r="BX1" s="459"/>
      <c r="CH1" s="1715" t="s">
        <v>178</v>
      </c>
      <c r="CI1" s="1716"/>
      <c r="CJ1" s="1716"/>
      <c r="CK1" s="1716"/>
      <c r="CL1" s="1717"/>
      <c r="CM1" s="460"/>
      <c r="CR1" s="460"/>
      <c r="CS1" s="460"/>
      <c r="CT1" s="460"/>
      <c r="CU1" s="460"/>
      <c r="DJ1" s="460"/>
      <c r="DK1" s="460"/>
      <c r="DL1" s="460"/>
      <c r="DM1" s="460"/>
      <c r="EB1" s="460"/>
      <c r="EC1" s="460"/>
      <c r="ED1" s="460"/>
      <c r="EE1" s="460"/>
      <c r="ET1" s="460"/>
      <c r="EU1" s="460"/>
      <c r="EV1" s="460"/>
      <c r="EW1" s="460"/>
    </row>
    <row r="2" spans="1:153" s="461" customFormat="1" ht="29.25" customHeight="1" x14ac:dyDescent="0.15">
      <c r="E2" s="462"/>
      <c r="L2" s="459"/>
      <c r="Q2" s="463"/>
      <c r="R2" s="464"/>
      <c r="S2" s="464"/>
      <c r="T2" s="465"/>
      <c r="U2" s="465"/>
      <c r="Y2" s="459"/>
      <c r="AG2" s="463"/>
      <c r="AH2" s="465"/>
      <c r="AI2" s="464"/>
      <c r="AJ2" s="465"/>
      <c r="AK2" s="465"/>
      <c r="AP2" s="459"/>
      <c r="AW2" s="463"/>
      <c r="AX2" s="465"/>
      <c r="AY2" s="464"/>
      <c r="AZ2" s="465"/>
      <c r="BA2" s="465"/>
      <c r="BG2" s="459"/>
      <c r="BN2" s="463"/>
      <c r="BO2" s="465"/>
      <c r="BP2" s="463"/>
      <c r="BQ2" s="465"/>
      <c r="BR2" s="465"/>
      <c r="BS2" s="465"/>
      <c r="BT2" s="465"/>
      <c r="BU2" s="465"/>
      <c r="BX2" s="459"/>
      <c r="CC2" s="463"/>
      <c r="CD2" s="465"/>
      <c r="CE2" s="464"/>
      <c r="CF2" s="465"/>
    </row>
    <row r="3" spans="1:153" s="471" customFormat="1" ht="13.5" customHeight="1" x14ac:dyDescent="0.15">
      <c r="A3" s="466" t="s">
        <v>84</v>
      </c>
      <c r="B3" s="467"/>
      <c r="C3" s="466" t="s">
        <v>493</v>
      </c>
      <c r="D3" s="466"/>
      <c r="E3" s="467"/>
      <c r="F3" s="468"/>
      <c r="G3" s="468"/>
      <c r="H3" s="468"/>
      <c r="I3" s="468"/>
      <c r="J3" s="468"/>
      <c r="K3" s="469"/>
      <c r="L3" s="459"/>
      <c r="M3" s="469"/>
      <c r="N3" s="469"/>
      <c r="O3" s="469"/>
      <c r="P3" s="469"/>
      <c r="Q3" s="463"/>
      <c r="R3" s="464"/>
      <c r="S3" s="464"/>
      <c r="T3" s="470"/>
      <c r="U3" s="470"/>
      <c r="V3" s="469"/>
      <c r="W3" s="469"/>
      <c r="X3" s="469"/>
      <c r="Y3" s="459"/>
      <c r="Z3" s="469"/>
      <c r="AA3" s="469"/>
      <c r="AB3" s="469"/>
      <c r="AC3" s="469"/>
      <c r="AD3" s="469"/>
      <c r="AE3" s="469"/>
      <c r="AF3" s="469"/>
      <c r="AG3" s="463"/>
      <c r="AH3" s="470"/>
      <c r="AI3" s="464"/>
      <c r="AJ3" s="470"/>
      <c r="AK3" s="470"/>
      <c r="AL3" s="469"/>
      <c r="AM3" s="469"/>
      <c r="AN3" s="469"/>
      <c r="AO3" s="469"/>
      <c r="AP3" s="459"/>
      <c r="AQ3" s="469"/>
      <c r="AR3" s="469"/>
      <c r="AS3" s="469"/>
      <c r="AT3" s="469"/>
      <c r="AU3" s="469"/>
      <c r="AV3" s="469"/>
      <c r="AW3" s="463"/>
      <c r="AX3" s="470"/>
      <c r="AY3" s="464"/>
      <c r="AZ3" s="470"/>
      <c r="BA3" s="470"/>
      <c r="BB3" s="469"/>
      <c r="BC3" s="469"/>
      <c r="BD3" s="469"/>
      <c r="BE3" s="469"/>
      <c r="BF3" s="469"/>
      <c r="BG3" s="459"/>
      <c r="BH3" s="469"/>
      <c r="BI3" s="469"/>
      <c r="BN3" s="463"/>
      <c r="BO3" s="472"/>
      <c r="BP3" s="1718"/>
      <c r="BQ3" s="1718"/>
      <c r="BR3" s="1718"/>
      <c r="BS3" s="1718"/>
      <c r="BT3" s="1718"/>
      <c r="BU3" s="1718"/>
      <c r="BV3" s="920"/>
      <c r="BW3" s="469"/>
      <c r="BX3" s="459"/>
      <c r="BY3" s="469"/>
      <c r="BZ3" s="469"/>
      <c r="CC3" s="463"/>
      <c r="CD3" s="472"/>
      <c r="CE3" s="464"/>
      <c r="CF3" s="472"/>
      <c r="CG3" s="469"/>
      <c r="CH3" s="1719" t="s">
        <v>763</v>
      </c>
      <c r="CI3" s="1719"/>
      <c r="CJ3" s="1719"/>
      <c r="CK3" s="1719"/>
      <c r="CL3" s="1719"/>
      <c r="CM3" s="473"/>
      <c r="CN3" s="469"/>
      <c r="CO3" s="469"/>
      <c r="CP3" s="469"/>
      <c r="CQ3" s="469"/>
      <c r="CR3" s="469"/>
      <c r="CS3" s="469"/>
      <c r="CT3" s="469"/>
      <c r="CU3" s="469"/>
      <c r="CV3" s="469"/>
      <c r="CW3" s="469"/>
      <c r="CX3" s="469"/>
      <c r="CY3" s="469"/>
      <c r="CZ3" s="469"/>
      <c r="DA3" s="469"/>
      <c r="DB3" s="469"/>
      <c r="DC3" s="469"/>
      <c r="DD3" s="469"/>
      <c r="DE3" s="469"/>
      <c r="DF3" s="469"/>
      <c r="DG3" s="469"/>
      <c r="DH3" s="469"/>
      <c r="DI3" s="469"/>
      <c r="DJ3" s="469"/>
      <c r="DK3" s="469"/>
      <c r="DL3" s="469"/>
      <c r="DM3" s="469"/>
      <c r="DN3" s="469"/>
      <c r="DO3" s="469"/>
      <c r="DP3" s="469"/>
      <c r="DQ3" s="469"/>
      <c r="DR3" s="469"/>
      <c r="DS3" s="469"/>
      <c r="DT3" s="469"/>
      <c r="DU3" s="469"/>
      <c r="DV3" s="469"/>
      <c r="DW3" s="469"/>
      <c r="DX3" s="469"/>
      <c r="DY3" s="469"/>
      <c r="DZ3" s="469"/>
      <c r="EA3" s="469"/>
      <c r="EB3" s="469"/>
      <c r="EC3" s="469"/>
      <c r="ED3" s="469"/>
      <c r="EE3" s="469"/>
      <c r="EF3" s="469"/>
      <c r="EG3" s="469"/>
      <c r="EH3" s="469"/>
      <c r="EI3" s="469"/>
      <c r="EJ3" s="469"/>
      <c r="EK3" s="469"/>
      <c r="EL3" s="469"/>
      <c r="EM3" s="469"/>
      <c r="EN3" s="469"/>
      <c r="EO3" s="469"/>
      <c r="EP3" s="469"/>
      <c r="EQ3" s="469"/>
      <c r="ER3" s="469"/>
      <c r="ES3" s="469"/>
      <c r="ET3" s="469"/>
      <c r="EU3" s="469"/>
      <c r="EV3" s="469"/>
      <c r="EW3" s="469"/>
    </row>
    <row r="4" spans="1:153" ht="5.25" customHeight="1" thickBot="1" x14ac:dyDescent="0.2">
      <c r="A4" s="1720"/>
      <c r="B4" s="1720"/>
      <c r="C4" s="1720"/>
      <c r="D4" s="1720"/>
      <c r="E4" s="1720"/>
      <c r="F4" s="1720"/>
    </row>
    <row r="5" spans="1:153" ht="21" customHeight="1" x14ac:dyDescent="0.15">
      <c r="A5" s="1721" t="s">
        <v>61</v>
      </c>
      <c r="B5" s="1722"/>
      <c r="C5" s="1722"/>
      <c r="D5" s="1722"/>
      <c r="E5" s="1722"/>
      <c r="F5" s="474"/>
      <c r="G5" s="1721" t="s">
        <v>1090</v>
      </c>
      <c r="H5" s="1723"/>
      <c r="I5" s="1723"/>
      <c r="J5" s="1723"/>
      <c r="K5" s="1723"/>
      <c r="L5" s="1723"/>
      <c r="M5" s="1723"/>
      <c r="N5" s="1723"/>
      <c r="O5" s="1723"/>
      <c r="P5" s="1723"/>
      <c r="Q5" s="1723"/>
      <c r="R5" s="1723"/>
      <c r="S5" s="1723"/>
      <c r="T5" s="1723"/>
      <c r="U5" s="1723"/>
      <c r="V5" s="1723"/>
      <c r="W5" s="1724"/>
      <c r="X5" s="1721" t="s">
        <v>1091</v>
      </c>
      <c r="Y5" s="1723"/>
      <c r="Z5" s="1723"/>
      <c r="AA5" s="1723"/>
      <c r="AB5" s="1723"/>
      <c r="AC5" s="1723"/>
      <c r="AD5" s="1723"/>
      <c r="AE5" s="1723"/>
      <c r="AF5" s="1723"/>
      <c r="AG5" s="1723"/>
      <c r="AH5" s="1723"/>
      <c r="AI5" s="1723"/>
      <c r="AJ5" s="1723"/>
      <c r="AK5" s="1723"/>
      <c r="AL5" s="1723"/>
      <c r="AM5" s="1723"/>
      <c r="AN5" s="1724"/>
      <c r="AO5" s="1722" t="s">
        <v>1092</v>
      </c>
      <c r="AP5" s="1723"/>
      <c r="AQ5" s="1723"/>
      <c r="AR5" s="1723"/>
      <c r="AS5" s="1723"/>
      <c r="AT5" s="1723"/>
      <c r="AU5" s="1723"/>
      <c r="AV5" s="1723"/>
      <c r="AW5" s="1723"/>
      <c r="AX5" s="1723"/>
      <c r="AY5" s="1723"/>
      <c r="AZ5" s="1723"/>
      <c r="BA5" s="1723"/>
      <c r="BB5" s="1723"/>
      <c r="BC5" s="1723"/>
      <c r="BD5" s="1723"/>
      <c r="BE5" s="1723"/>
      <c r="BF5" s="1721" t="s">
        <v>1093</v>
      </c>
      <c r="BG5" s="1723"/>
      <c r="BH5" s="1723"/>
      <c r="BI5" s="1723"/>
      <c r="BJ5" s="1723"/>
      <c r="BK5" s="1723"/>
      <c r="BL5" s="1723"/>
      <c r="BM5" s="1723"/>
      <c r="BN5" s="1723"/>
      <c r="BO5" s="1723"/>
      <c r="BP5" s="1723"/>
      <c r="BQ5" s="1723"/>
      <c r="BR5" s="1723"/>
      <c r="BS5" s="1723"/>
      <c r="BT5" s="1723"/>
      <c r="BU5" s="1723"/>
      <c r="BV5" s="1724"/>
      <c r="BW5" s="1721" t="s">
        <v>1094</v>
      </c>
      <c r="BX5" s="1723"/>
      <c r="BY5" s="1723"/>
      <c r="BZ5" s="1723"/>
      <c r="CA5" s="1723"/>
      <c r="CB5" s="1723"/>
      <c r="CC5" s="1723"/>
      <c r="CD5" s="1723"/>
      <c r="CE5" s="1723"/>
      <c r="CF5" s="1723"/>
      <c r="CG5" s="1723"/>
      <c r="CH5" s="1723"/>
      <c r="CI5" s="1723"/>
      <c r="CJ5" s="1723"/>
      <c r="CK5" s="1723"/>
      <c r="CL5" s="1723"/>
      <c r="CM5" s="1724"/>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row>
    <row r="6" spans="1:153" ht="12" customHeight="1" x14ac:dyDescent="0.15">
      <c r="A6" s="1727" t="s">
        <v>1038</v>
      </c>
      <c r="B6" s="1728"/>
      <c r="C6" s="1728"/>
      <c r="D6" s="1728"/>
      <c r="E6" s="1728"/>
      <c r="F6" s="475"/>
      <c r="G6" s="476"/>
      <c r="H6" s="1502" t="s">
        <v>1037</v>
      </c>
      <c r="I6" s="1502"/>
      <c r="J6" s="1502"/>
      <c r="K6" s="1502"/>
      <c r="L6" s="1502"/>
      <c r="M6" s="1502"/>
      <c r="N6" s="1502"/>
      <c r="O6" s="1502"/>
      <c r="P6" s="1726" t="s">
        <v>901</v>
      </c>
      <c r="Q6" s="1726"/>
      <c r="R6" s="1726"/>
      <c r="S6" s="1726"/>
      <c r="T6" s="1726"/>
      <c r="U6" s="1726"/>
      <c r="V6" s="1726"/>
      <c r="W6" s="478"/>
      <c r="X6" s="476"/>
      <c r="Y6" s="1502" t="str">
        <f>H6</f>
        <v xml:space="preserve">   2年4月現在</v>
      </c>
      <c r="Z6" s="1502"/>
      <c r="AA6" s="1502"/>
      <c r="AB6" s="1502"/>
      <c r="AC6" s="1502"/>
      <c r="AD6" s="1502"/>
      <c r="AE6" s="1502"/>
      <c r="AF6" s="1502"/>
      <c r="AG6" s="1726" t="s">
        <v>902</v>
      </c>
      <c r="AH6" s="1726"/>
      <c r="AI6" s="1726"/>
      <c r="AJ6" s="1726"/>
      <c r="AK6" s="1726"/>
      <c r="AL6" s="1726"/>
      <c r="AM6" s="1726"/>
      <c r="AN6" s="478"/>
      <c r="AO6" s="480"/>
      <c r="AP6" s="1502" t="str">
        <f>H6</f>
        <v xml:space="preserve">   2年4月現在</v>
      </c>
      <c r="AQ6" s="1502"/>
      <c r="AR6" s="1502"/>
      <c r="AS6" s="1502"/>
      <c r="AT6" s="1502"/>
      <c r="AU6" s="1502"/>
      <c r="AV6" s="1502"/>
      <c r="AW6" s="1502"/>
      <c r="AX6" s="1726" t="s">
        <v>903</v>
      </c>
      <c r="AY6" s="1726"/>
      <c r="AZ6" s="1726"/>
      <c r="BA6" s="1726"/>
      <c r="BB6" s="1726"/>
      <c r="BC6" s="1726"/>
      <c r="BD6" s="1726"/>
      <c r="BE6" s="480"/>
      <c r="BF6" s="476"/>
      <c r="BG6" s="1502" t="str">
        <f>H6</f>
        <v xml:space="preserve">   2年4月現在</v>
      </c>
      <c r="BH6" s="1502"/>
      <c r="BI6" s="1502"/>
      <c r="BJ6" s="1502"/>
      <c r="BK6" s="1502"/>
      <c r="BL6" s="1502"/>
      <c r="BM6" s="1502"/>
      <c r="BN6" s="1502"/>
      <c r="BO6" s="1726" t="s">
        <v>904</v>
      </c>
      <c r="BP6" s="1726"/>
      <c r="BQ6" s="1726"/>
      <c r="BR6" s="1726"/>
      <c r="BS6" s="1726"/>
      <c r="BT6" s="1726"/>
      <c r="BU6" s="1726"/>
      <c r="BV6" s="478"/>
      <c r="BW6" s="476"/>
      <c r="BX6" s="1502" t="str">
        <f>H6</f>
        <v xml:space="preserve">   2年4月現在</v>
      </c>
      <c r="BY6" s="1502"/>
      <c r="BZ6" s="1502"/>
      <c r="CA6" s="1502"/>
      <c r="CB6" s="1502"/>
      <c r="CC6" s="1502"/>
      <c r="CD6" s="1502"/>
      <c r="CE6" s="1502"/>
      <c r="CF6" s="1726" t="s">
        <v>904</v>
      </c>
      <c r="CG6" s="1726"/>
      <c r="CH6" s="1726"/>
      <c r="CI6" s="1726"/>
      <c r="CJ6" s="1726"/>
      <c r="CK6" s="1726"/>
      <c r="CL6" s="1726"/>
      <c r="CM6" s="478"/>
      <c r="CN6" s="726"/>
      <c r="CO6" s="726"/>
      <c r="CP6" s="726"/>
      <c r="CQ6" s="726"/>
      <c r="CR6" s="726"/>
      <c r="CS6" s="726"/>
      <c r="CT6" s="726"/>
      <c r="CU6" s="726"/>
      <c r="CV6" s="726"/>
      <c r="CW6" s="726"/>
      <c r="CX6" s="726"/>
      <c r="CY6" s="726"/>
      <c r="CZ6" s="726"/>
      <c r="DA6" s="726"/>
      <c r="DB6" s="726"/>
      <c r="DC6" s="726"/>
      <c r="DD6" s="726"/>
      <c r="DE6" s="726"/>
      <c r="DF6" s="726"/>
      <c r="DG6" s="726"/>
      <c r="DH6" s="726"/>
      <c r="DI6" s="726"/>
      <c r="DJ6" s="726"/>
      <c r="DK6" s="726"/>
      <c r="DL6" s="726"/>
      <c r="DM6" s="726"/>
      <c r="DN6" s="726"/>
      <c r="DO6" s="726"/>
      <c r="DP6" s="726"/>
      <c r="DQ6" s="726"/>
      <c r="DR6" s="726"/>
      <c r="DS6" s="726"/>
      <c r="DT6" s="726"/>
      <c r="DU6" s="726"/>
      <c r="DV6" s="726"/>
      <c r="DW6" s="726"/>
      <c r="DX6" s="726"/>
      <c r="DY6" s="726"/>
      <c r="DZ6" s="726"/>
      <c r="EA6" s="726"/>
      <c r="EB6" s="726"/>
      <c r="EC6" s="726"/>
      <c r="ED6" s="726"/>
      <c r="EE6" s="726"/>
      <c r="EF6" s="726"/>
      <c r="EG6" s="726"/>
      <c r="EH6" s="726"/>
      <c r="EI6" s="726"/>
      <c r="EJ6" s="726"/>
      <c r="EK6" s="726"/>
      <c r="EL6" s="726"/>
      <c r="EM6" s="726"/>
      <c r="EN6" s="726"/>
      <c r="EO6" s="726"/>
      <c r="EP6" s="726"/>
      <c r="EQ6" s="726"/>
      <c r="ER6" s="726"/>
      <c r="ES6" s="726"/>
      <c r="ET6" s="726"/>
      <c r="EU6" s="726"/>
      <c r="EV6" s="726"/>
      <c r="EW6" s="726"/>
    </row>
    <row r="7" spans="1:153" ht="12" customHeight="1" x14ac:dyDescent="0.15">
      <c r="A7" s="1732"/>
      <c r="B7" s="1733"/>
      <c r="C7" s="1733"/>
      <c r="D7" s="1733"/>
      <c r="E7" s="1733"/>
      <c r="F7" s="481"/>
      <c r="G7" s="482"/>
      <c r="H7" s="1504" t="s">
        <v>1036</v>
      </c>
      <c r="I7" s="1504"/>
      <c r="J7" s="1504"/>
      <c r="K7" s="1504"/>
      <c r="L7" s="1504"/>
      <c r="M7" s="1504"/>
      <c r="N7" s="1504"/>
      <c r="O7" s="1504"/>
      <c r="P7" s="1714" t="s">
        <v>905</v>
      </c>
      <c r="Q7" s="1714"/>
      <c r="R7" s="1714"/>
      <c r="S7" s="1714"/>
      <c r="T7" s="1714"/>
      <c r="U7" s="1714"/>
      <c r="V7" s="1714"/>
      <c r="W7" s="483"/>
      <c r="X7" s="482"/>
      <c r="Y7" s="1504" t="str">
        <f>H7</f>
        <v xml:space="preserve">   3年1月よ り</v>
      </c>
      <c r="Z7" s="1504"/>
      <c r="AA7" s="1504"/>
      <c r="AB7" s="1504"/>
      <c r="AC7" s="1504"/>
      <c r="AD7" s="1504"/>
      <c r="AE7" s="1504"/>
      <c r="AF7" s="1504"/>
      <c r="AG7" s="1714" t="s">
        <v>906</v>
      </c>
      <c r="AH7" s="1714"/>
      <c r="AI7" s="1714"/>
      <c r="AJ7" s="1714"/>
      <c r="AK7" s="1714"/>
      <c r="AL7" s="1714"/>
      <c r="AM7" s="1714"/>
      <c r="AN7" s="483"/>
      <c r="AO7" s="477"/>
      <c r="AP7" s="1504" t="str">
        <f>H7</f>
        <v xml:space="preserve">   3年1月よ り</v>
      </c>
      <c r="AQ7" s="1504"/>
      <c r="AR7" s="1504"/>
      <c r="AS7" s="1504"/>
      <c r="AT7" s="1504"/>
      <c r="AU7" s="1504"/>
      <c r="AV7" s="1504"/>
      <c r="AW7" s="1504"/>
      <c r="AX7" s="1714" t="s">
        <v>907</v>
      </c>
      <c r="AY7" s="1714"/>
      <c r="AZ7" s="1714"/>
      <c r="BA7" s="1714"/>
      <c r="BB7" s="1714"/>
      <c r="BC7" s="1714"/>
      <c r="BD7" s="1714"/>
      <c r="BE7" s="477"/>
      <c r="BF7" s="482"/>
      <c r="BG7" s="1504" t="str">
        <f>H7</f>
        <v xml:space="preserve">   3年1月よ り</v>
      </c>
      <c r="BH7" s="1504"/>
      <c r="BI7" s="1504"/>
      <c r="BJ7" s="1504"/>
      <c r="BK7" s="1504"/>
      <c r="BL7" s="1504"/>
      <c r="BM7" s="1504"/>
      <c r="BN7" s="1504"/>
      <c r="BO7" s="1714"/>
      <c r="BP7" s="1714"/>
      <c r="BQ7" s="1714"/>
      <c r="BR7" s="1714"/>
      <c r="BS7" s="1714"/>
      <c r="BT7" s="1714"/>
      <c r="BU7" s="1714"/>
      <c r="BV7" s="483"/>
      <c r="BW7" s="482"/>
      <c r="BX7" s="1504" t="str">
        <f>H7</f>
        <v xml:space="preserve">   3年1月よ り</v>
      </c>
      <c r="BY7" s="1504"/>
      <c r="BZ7" s="1504"/>
      <c r="CA7" s="1504"/>
      <c r="CB7" s="1504"/>
      <c r="CC7" s="1504"/>
      <c r="CD7" s="1504"/>
      <c r="CE7" s="1504"/>
      <c r="CF7" s="1714"/>
      <c r="CG7" s="1714"/>
      <c r="CH7" s="1714"/>
      <c r="CI7" s="1714"/>
      <c r="CJ7" s="1714"/>
      <c r="CK7" s="1714"/>
      <c r="CL7" s="1714"/>
      <c r="CM7" s="483"/>
      <c r="CN7" s="726"/>
      <c r="CO7" s="726"/>
      <c r="CP7" s="726"/>
      <c r="CQ7" s="726"/>
      <c r="CR7" s="726"/>
      <c r="CS7" s="726"/>
      <c r="CT7" s="726"/>
      <c r="CU7" s="726"/>
      <c r="CV7" s="726"/>
      <c r="CW7" s="726"/>
      <c r="CX7" s="726"/>
      <c r="CY7" s="726"/>
      <c r="CZ7" s="726"/>
      <c r="DA7" s="726"/>
      <c r="DB7" s="726"/>
      <c r="DC7" s="726"/>
      <c r="DD7" s="726"/>
      <c r="DE7" s="726"/>
      <c r="DF7" s="726"/>
      <c r="DG7" s="726"/>
      <c r="DH7" s="726"/>
      <c r="DI7" s="726"/>
      <c r="DJ7" s="726"/>
      <c r="DK7" s="726"/>
      <c r="DL7" s="726"/>
      <c r="DM7" s="726"/>
      <c r="DN7" s="726"/>
      <c r="DO7" s="726"/>
      <c r="DP7" s="726"/>
      <c r="DQ7" s="726"/>
      <c r="DR7" s="726"/>
      <c r="DS7" s="726"/>
      <c r="DT7" s="726"/>
      <c r="DU7" s="726"/>
      <c r="DV7" s="726"/>
      <c r="DW7" s="726"/>
      <c r="DX7" s="726"/>
      <c r="DY7" s="726"/>
      <c r="DZ7" s="726"/>
      <c r="EA7" s="726"/>
      <c r="EB7" s="726"/>
      <c r="EC7" s="726"/>
      <c r="ED7" s="726"/>
      <c r="EE7" s="726"/>
      <c r="EF7" s="726"/>
      <c r="EG7" s="726"/>
      <c r="EH7" s="726"/>
      <c r="EI7" s="726"/>
      <c r="EJ7" s="726"/>
      <c r="EK7" s="726"/>
      <c r="EL7" s="726"/>
      <c r="EM7" s="726"/>
      <c r="EN7" s="726"/>
      <c r="EO7" s="726"/>
      <c r="EP7" s="726"/>
      <c r="EQ7" s="726"/>
      <c r="ER7" s="726"/>
      <c r="ES7" s="726"/>
      <c r="ET7" s="726"/>
      <c r="EU7" s="726"/>
      <c r="EV7" s="726"/>
      <c r="EW7" s="726"/>
    </row>
    <row r="8" spans="1:153" ht="12" customHeight="1" x14ac:dyDescent="0.15">
      <c r="A8" s="1727" t="s">
        <v>62</v>
      </c>
      <c r="B8" s="1728"/>
      <c r="C8" s="1728"/>
      <c r="D8" s="1728"/>
      <c r="E8" s="1728"/>
      <c r="F8" s="475"/>
      <c r="G8" s="476"/>
      <c r="H8" s="1731" t="s">
        <v>63</v>
      </c>
      <c r="I8" s="1731"/>
      <c r="J8" s="1731"/>
      <c r="K8" s="1731"/>
      <c r="L8" s="1731"/>
      <c r="M8" s="1731"/>
      <c r="N8" s="1731"/>
      <c r="O8" s="1731"/>
      <c r="P8" s="1731"/>
      <c r="Q8" s="1731"/>
      <c r="R8" s="1731"/>
      <c r="S8" s="1731"/>
      <c r="T8" s="1731"/>
      <c r="U8" s="1731"/>
      <c r="V8" s="1731"/>
      <c r="W8" s="478"/>
      <c r="X8" s="476"/>
      <c r="Y8" s="1731" t="s">
        <v>63</v>
      </c>
      <c r="Z8" s="1731"/>
      <c r="AA8" s="1731"/>
      <c r="AB8" s="1731"/>
      <c r="AC8" s="1731"/>
      <c r="AD8" s="1731"/>
      <c r="AE8" s="1731"/>
      <c r="AF8" s="1731"/>
      <c r="AG8" s="1731"/>
      <c r="AH8" s="1731"/>
      <c r="AI8" s="1731"/>
      <c r="AJ8" s="1731"/>
      <c r="AK8" s="1731"/>
      <c r="AL8" s="1731"/>
      <c r="AM8" s="1731"/>
      <c r="AN8" s="478"/>
      <c r="AO8" s="480"/>
      <c r="AP8" s="1731" t="s">
        <v>64</v>
      </c>
      <c r="AQ8" s="1731"/>
      <c r="AR8" s="1731"/>
      <c r="AS8" s="1731"/>
      <c r="AT8" s="1731"/>
      <c r="AU8" s="1731"/>
      <c r="AV8" s="1731"/>
      <c r="AW8" s="1731"/>
      <c r="AX8" s="1731"/>
      <c r="AY8" s="1731"/>
      <c r="AZ8" s="1731"/>
      <c r="BA8" s="1731"/>
      <c r="BB8" s="1731"/>
      <c r="BC8" s="1731"/>
      <c r="BD8" s="1731"/>
      <c r="BE8" s="480"/>
      <c r="BF8" s="476"/>
      <c r="BG8" s="1731" t="s">
        <v>64</v>
      </c>
      <c r="BH8" s="1731"/>
      <c r="BI8" s="1731"/>
      <c r="BJ8" s="1731"/>
      <c r="BK8" s="1731"/>
      <c r="BL8" s="1731"/>
      <c r="BM8" s="1731"/>
      <c r="BN8" s="1731"/>
      <c r="BO8" s="1731"/>
      <c r="BP8" s="1731"/>
      <c r="BQ8" s="1731"/>
      <c r="BR8" s="1731"/>
      <c r="BS8" s="1731"/>
      <c r="BT8" s="1731"/>
      <c r="BU8" s="1731"/>
      <c r="BV8" s="478"/>
      <c r="BW8" s="476"/>
      <c r="BX8" s="1731" t="s">
        <v>65</v>
      </c>
      <c r="BY8" s="1731"/>
      <c r="BZ8" s="1731"/>
      <c r="CA8" s="1731"/>
      <c r="CB8" s="1731"/>
      <c r="CC8" s="1731"/>
      <c r="CD8" s="1731"/>
      <c r="CE8" s="1731"/>
      <c r="CF8" s="1731"/>
      <c r="CG8" s="1731"/>
      <c r="CH8" s="1731"/>
      <c r="CI8" s="1731"/>
      <c r="CJ8" s="1731"/>
      <c r="CK8" s="1731"/>
      <c r="CL8" s="1731"/>
      <c r="CM8" s="478"/>
      <c r="CN8" s="726"/>
      <c r="CO8" s="726"/>
      <c r="CP8" s="726"/>
      <c r="CQ8" s="726"/>
      <c r="CR8" s="726"/>
      <c r="CS8" s="726"/>
      <c r="CT8" s="726"/>
      <c r="CU8" s="726"/>
      <c r="CV8" s="726"/>
      <c r="CW8" s="726"/>
      <c r="CX8" s="726"/>
      <c r="CY8" s="726"/>
      <c r="CZ8" s="726"/>
      <c r="DA8" s="726"/>
      <c r="DB8" s="726"/>
      <c r="DC8" s="726"/>
      <c r="DD8" s="726"/>
      <c r="DE8" s="726"/>
      <c r="DF8" s="726"/>
      <c r="DG8" s="726"/>
      <c r="DH8" s="726"/>
      <c r="DI8" s="726"/>
      <c r="DJ8" s="726"/>
      <c r="DK8" s="726"/>
      <c r="DL8" s="726"/>
      <c r="DM8" s="726"/>
      <c r="DN8" s="726"/>
      <c r="DO8" s="726"/>
      <c r="DP8" s="726"/>
      <c r="DQ8" s="726"/>
      <c r="DR8" s="726"/>
      <c r="DS8" s="726"/>
      <c r="DT8" s="726"/>
      <c r="DU8" s="726"/>
      <c r="DV8" s="726"/>
      <c r="DW8" s="726"/>
      <c r="DX8" s="726"/>
      <c r="DY8" s="726"/>
      <c r="DZ8" s="726"/>
      <c r="EA8" s="726"/>
      <c r="EB8" s="726"/>
      <c r="EC8" s="726"/>
      <c r="ED8" s="726"/>
      <c r="EE8" s="726"/>
      <c r="EF8" s="726"/>
      <c r="EG8" s="726"/>
      <c r="EH8" s="726"/>
      <c r="EI8" s="726"/>
      <c r="EJ8" s="726"/>
      <c r="EK8" s="726"/>
      <c r="EL8" s="726"/>
      <c r="EM8" s="726"/>
      <c r="EN8" s="726"/>
      <c r="EO8" s="726"/>
      <c r="EP8" s="726"/>
      <c r="EQ8" s="726"/>
      <c r="ER8" s="726"/>
      <c r="ES8" s="726"/>
      <c r="ET8" s="726"/>
      <c r="EU8" s="726"/>
      <c r="EV8" s="726"/>
      <c r="EW8" s="726"/>
    </row>
    <row r="9" spans="1:153" ht="12" customHeight="1" x14ac:dyDescent="0.15">
      <c r="A9" s="1729"/>
      <c r="B9" s="1730"/>
      <c r="C9" s="1730"/>
      <c r="D9" s="1730"/>
      <c r="E9" s="1730"/>
      <c r="F9" s="484"/>
      <c r="G9" s="485"/>
      <c r="H9" s="1734" t="s">
        <v>764</v>
      </c>
      <c r="I9" s="1734"/>
      <c r="J9" s="1734"/>
      <c r="K9" s="1734"/>
      <c r="L9" s="1734"/>
      <c r="M9" s="1734"/>
      <c r="N9" s="1734"/>
      <c r="O9" s="1735"/>
      <c r="P9" s="1735"/>
      <c r="Q9" s="1735"/>
      <c r="R9" s="1735"/>
      <c r="S9" s="1735"/>
      <c r="T9" s="1735"/>
      <c r="U9" s="1735"/>
      <c r="V9" s="486"/>
      <c r="W9" s="487"/>
      <c r="X9" s="485"/>
      <c r="Y9" s="1735" t="s">
        <v>764</v>
      </c>
      <c r="Z9" s="1735"/>
      <c r="AA9" s="1735"/>
      <c r="AB9" s="1735"/>
      <c r="AC9" s="1735"/>
      <c r="AD9" s="1735"/>
      <c r="AE9" s="486"/>
      <c r="AF9" s="1735"/>
      <c r="AG9" s="1735"/>
      <c r="AH9" s="1735"/>
      <c r="AI9" s="1735"/>
      <c r="AJ9" s="1735"/>
      <c r="AK9" s="1735"/>
      <c r="AL9" s="1735"/>
      <c r="AM9" s="486"/>
      <c r="AN9" s="487"/>
      <c r="AO9" s="486"/>
      <c r="AP9" s="1735" t="s">
        <v>764</v>
      </c>
      <c r="AQ9" s="1735"/>
      <c r="AR9" s="1735"/>
      <c r="AS9" s="1735"/>
      <c r="AT9" s="1735"/>
      <c r="AU9" s="1735"/>
      <c r="AV9" s="486"/>
      <c r="AW9" s="1735"/>
      <c r="AX9" s="1735"/>
      <c r="AY9" s="1735"/>
      <c r="AZ9" s="1735"/>
      <c r="BA9" s="1735"/>
      <c r="BB9" s="1735"/>
      <c r="BC9" s="1735"/>
      <c r="BD9" s="486"/>
      <c r="BE9" s="486"/>
      <c r="BF9" s="485"/>
      <c r="BG9" s="1735" t="s">
        <v>764</v>
      </c>
      <c r="BH9" s="1735"/>
      <c r="BI9" s="1735"/>
      <c r="BJ9" s="1735"/>
      <c r="BK9" s="1735"/>
      <c r="BL9" s="1735"/>
      <c r="BM9" s="486"/>
      <c r="BN9" s="1735"/>
      <c r="BO9" s="1735"/>
      <c r="BP9" s="1735"/>
      <c r="BQ9" s="1735"/>
      <c r="BR9" s="1735"/>
      <c r="BS9" s="1735"/>
      <c r="BT9" s="1735"/>
      <c r="BU9" s="486"/>
      <c r="BV9" s="487"/>
      <c r="BW9" s="485"/>
      <c r="BX9" s="1735" t="s">
        <v>764</v>
      </c>
      <c r="BY9" s="1735"/>
      <c r="BZ9" s="1735"/>
      <c r="CA9" s="1735"/>
      <c r="CB9" s="1735"/>
      <c r="CC9" s="1735"/>
      <c r="CD9" s="486"/>
      <c r="CE9" s="1735"/>
      <c r="CF9" s="1735"/>
      <c r="CG9" s="1735"/>
      <c r="CH9" s="1735"/>
      <c r="CI9" s="1735"/>
      <c r="CJ9" s="1735"/>
      <c r="CK9" s="1735"/>
      <c r="CL9" s="486"/>
      <c r="CM9" s="487"/>
      <c r="CN9" s="726"/>
      <c r="CO9" s="726"/>
      <c r="CP9" s="726"/>
      <c r="CQ9" s="726"/>
      <c r="CR9" s="726"/>
      <c r="CS9" s="726"/>
      <c r="CT9" s="726"/>
      <c r="CU9" s="726"/>
      <c r="CV9" s="726"/>
      <c r="CW9" s="726"/>
      <c r="CX9" s="726"/>
      <c r="CY9" s="726"/>
      <c r="CZ9" s="726"/>
      <c r="DA9" s="726"/>
      <c r="DB9" s="726"/>
      <c r="DC9" s="726"/>
      <c r="DD9" s="726"/>
      <c r="DE9" s="726"/>
      <c r="DF9" s="726"/>
      <c r="DG9" s="726"/>
      <c r="DH9" s="726"/>
      <c r="DI9" s="726"/>
      <c r="DJ9" s="726"/>
      <c r="DK9" s="726"/>
      <c r="DL9" s="726"/>
      <c r="DM9" s="726"/>
      <c r="DN9" s="726"/>
      <c r="DO9" s="726"/>
      <c r="DP9" s="726"/>
      <c r="DQ9" s="726"/>
      <c r="DR9" s="726"/>
      <c r="DS9" s="726"/>
      <c r="DT9" s="726"/>
      <c r="DU9" s="726"/>
      <c r="DV9" s="726"/>
      <c r="DW9" s="726"/>
      <c r="DX9" s="726"/>
      <c r="DY9" s="726"/>
      <c r="DZ9" s="726"/>
      <c r="EA9" s="726"/>
      <c r="EB9" s="726"/>
      <c r="EC9" s="726"/>
      <c r="ED9" s="726"/>
      <c r="EE9" s="726"/>
      <c r="EF9" s="726"/>
      <c r="EG9" s="726"/>
      <c r="EH9" s="726"/>
      <c r="EI9" s="726"/>
      <c r="EJ9" s="726"/>
      <c r="EK9" s="726"/>
      <c r="EL9" s="726"/>
      <c r="EM9" s="726"/>
      <c r="EN9" s="726"/>
      <c r="EO9" s="726"/>
      <c r="EP9" s="726"/>
      <c r="EQ9" s="726"/>
      <c r="ER9" s="726"/>
      <c r="ES9" s="726"/>
      <c r="ET9" s="726"/>
      <c r="EU9" s="726"/>
      <c r="EV9" s="726"/>
      <c r="EW9" s="726"/>
    </row>
    <row r="10" spans="1:153" ht="12" customHeight="1" x14ac:dyDescent="0.15">
      <c r="A10" s="1727" t="s">
        <v>35</v>
      </c>
      <c r="B10" s="1728"/>
      <c r="C10" s="1728"/>
      <c r="D10" s="1728"/>
      <c r="E10" s="1728"/>
      <c r="F10" s="475"/>
      <c r="G10" s="1736" t="s">
        <v>753</v>
      </c>
      <c r="H10" s="1737"/>
      <c r="I10" s="1737"/>
      <c r="J10" s="1737"/>
      <c r="K10" s="1737"/>
      <c r="L10" s="1737"/>
      <c r="M10" s="1737"/>
      <c r="N10" s="1737"/>
      <c r="O10" s="1737"/>
      <c r="P10" s="1737"/>
      <c r="Q10" s="1737"/>
      <c r="R10" s="1737"/>
      <c r="S10" s="1737"/>
      <c r="T10" s="1737"/>
      <c r="U10" s="1737"/>
      <c r="V10" s="1737"/>
      <c r="W10" s="1738"/>
      <c r="X10" s="1736" t="s">
        <v>753</v>
      </c>
      <c r="Y10" s="1737"/>
      <c r="Z10" s="1737"/>
      <c r="AA10" s="1737"/>
      <c r="AB10" s="1737"/>
      <c r="AC10" s="1737"/>
      <c r="AD10" s="1737"/>
      <c r="AE10" s="1737"/>
      <c r="AF10" s="1737"/>
      <c r="AG10" s="1737"/>
      <c r="AH10" s="1737"/>
      <c r="AI10" s="1737"/>
      <c r="AJ10" s="1737"/>
      <c r="AK10" s="1737"/>
      <c r="AL10" s="1737"/>
      <c r="AM10" s="1737"/>
      <c r="AN10" s="1738"/>
      <c r="AO10" s="1737" t="s">
        <v>753</v>
      </c>
      <c r="AP10" s="1737"/>
      <c r="AQ10" s="1737"/>
      <c r="AR10" s="1737"/>
      <c r="AS10" s="1737"/>
      <c r="AT10" s="1737"/>
      <c r="AU10" s="1737"/>
      <c r="AV10" s="1737"/>
      <c r="AW10" s="1737"/>
      <c r="AX10" s="1737"/>
      <c r="AY10" s="1737"/>
      <c r="AZ10" s="1737"/>
      <c r="BA10" s="1737"/>
      <c r="BB10" s="1737"/>
      <c r="BC10" s="1737"/>
      <c r="BD10" s="1737"/>
      <c r="BE10" s="1737"/>
      <c r="BF10" s="1736" t="s">
        <v>753</v>
      </c>
      <c r="BG10" s="1737"/>
      <c r="BH10" s="1737"/>
      <c r="BI10" s="1737"/>
      <c r="BJ10" s="1737"/>
      <c r="BK10" s="1737"/>
      <c r="BL10" s="1737"/>
      <c r="BM10" s="1737"/>
      <c r="BN10" s="1737"/>
      <c r="BO10" s="1737"/>
      <c r="BP10" s="1737"/>
      <c r="BQ10" s="1737"/>
      <c r="BR10" s="1737"/>
      <c r="BS10" s="1737"/>
      <c r="BT10" s="1737"/>
      <c r="BU10" s="1737"/>
      <c r="BV10" s="1738"/>
      <c r="BW10" s="1736" t="s">
        <v>753</v>
      </c>
      <c r="BX10" s="1737"/>
      <c r="BY10" s="1737"/>
      <c r="BZ10" s="1737"/>
      <c r="CA10" s="1737"/>
      <c r="CB10" s="1737"/>
      <c r="CC10" s="1737"/>
      <c r="CD10" s="1737"/>
      <c r="CE10" s="1737"/>
      <c r="CF10" s="1737"/>
      <c r="CG10" s="1737"/>
      <c r="CH10" s="1737"/>
      <c r="CI10" s="1737"/>
      <c r="CJ10" s="1737"/>
      <c r="CK10" s="1737"/>
      <c r="CL10" s="1737"/>
      <c r="CM10" s="1738"/>
      <c r="CN10" s="726"/>
      <c r="CO10" s="726"/>
      <c r="CP10" s="726"/>
      <c r="CQ10" s="726"/>
      <c r="CR10" s="726"/>
      <c r="CS10" s="726"/>
      <c r="CT10" s="726"/>
      <c r="CU10" s="726"/>
      <c r="CV10" s="726"/>
      <c r="CW10" s="726"/>
      <c r="CX10" s="726"/>
      <c r="CY10" s="726"/>
      <c r="CZ10" s="726"/>
      <c r="DA10" s="726"/>
      <c r="DB10" s="726"/>
      <c r="DC10" s="726"/>
      <c r="DD10" s="726"/>
      <c r="DE10" s="726"/>
      <c r="DF10" s="726"/>
      <c r="DG10" s="726"/>
      <c r="DH10" s="726"/>
      <c r="DI10" s="726"/>
      <c r="DJ10" s="726"/>
      <c r="DK10" s="726"/>
      <c r="DL10" s="726"/>
      <c r="DM10" s="726"/>
      <c r="DN10" s="726"/>
      <c r="DO10" s="726"/>
      <c r="DP10" s="726"/>
      <c r="DQ10" s="726"/>
      <c r="DR10" s="726"/>
      <c r="DS10" s="726"/>
      <c r="DT10" s="726"/>
      <c r="DU10" s="726"/>
      <c r="DV10" s="726"/>
      <c r="DW10" s="726"/>
      <c r="DX10" s="726"/>
      <c r="DY10" s="726"/>
      <c r="DZ10" s="726"/>
      <c r="EA10" s="726"/>
      <c r="EB10" s="726"/>
      <c r="EC10" s="726"/>
      <c r="ED10" s="726"/>
      <c r="EE10" s="726"/>
      <c r="EF10" s="726"/>
      <c r="EG10" s="726"/>
      <c r="EH10" s="726"/>
      <c r="EI10" s="726"/>
      <c r="EJ10" s="726"/>
      <c r="EK10" s="726"/>
      <c r="EL10" s="726"/>
      <c r="EM10" s="726"/>
      <c r="EN10" s="726"/>
      <c r="EO10" s="726"/>
      <c r="EP10" s="726"/>
      <c r="EQ10" s="726"/>
      <c r="ER10" s="726"/>
      <c r="ES10" s="726"/>
      <c r="ET10" s="726"/>
      <c r="EU10" s="726"/>
      <c r="EV10" s="726"/>
      <c r="EW10" s="726"/>
    </row>
    <row r="11" spans="1:153" ht="12" customHeight="1" x14ac:dyDescent="0.15">
      <c r="A11" s="1729"/>
      <c r="B11" s="1730"/>
      <c r="C11" s="1730"/>
      <c r="D11" s="1730"/>
      <c r="E11" s="1730"/>
      <c r="F11" s="484"/>
      <c r="G11" s="1739" t="s">
        <v>37</v>
      </c>
      <c r="H11" s="1740"/>
      <c r="I11" s="1740"/>
      <c r="J11" s="1740"/>
      <c r="K11" s="1740"/>
      <c r="L11" s="1740"/>
      <c r="M11" s="1740"/>
      <c r="N11" s="1741"/>
      <c r="O11" s="1742" t="s">
        <v>38</v>
      </c>
      <c r="P11" s="1740"/>
      <c r="Q11" s="1740"/>
      <c r="R11" s="1740"/>
      <c r="S11" s="1740"/>
      <c r="T11" s="1740"/>
      <c r="U11" s="1740"/>
      <c r="V11" s="1740"/>
      <c r="W11" s="1743"/>
      <c r="X11" s="1739" t="s">
        <v>37</v>
      </c>
      <c r="Y11" s="1740"/>
      <c r="Z11" s="1740"/>
      <c r="AA11" s="1740"/>
      <c r="AB11" s="1740"/>
      <c r="AC11" s="1740"/>
      <c r="AD11" s="1740"/>
      <c r="AE11" s="1741"/>
      <c r="AF11" s="1742" t="s">
        <v>38</v>
      </c>
      <c r="AG11" s="1740"/>
      <c r="AH11" s="1740"/>
      <c r="AI11" s="1740"/>
      <c r="AJ11" s="1740"/>
      <c r="AK11" s="1740"/>
      <c r="AL11" s="1740"/>
      <c r="AM11" s="1740"/>
      <c r="AN11" s="1743"/>
      <c r="AO11" s="1740" t="s">
        <v>37</v>
      </c>
      <c r="AP11" s="1740"/>
      <c r="AQ11" s="1740"/>
      <c r="AR11" s="1740"/>
      <c r="AS11" s="1740"/>
      <c r="AT11" s="1740"/>
      <c r="AU11" s="1740"/>
      <c r="AV11" s="1741"/>
      <c r="AW11" s="1742" t="s">
        <v>38</v>
      </c>
      <c r="AX11" s="1740"/>
      <c r="AY11" s="1740"/>
      <c r="AZ11" s="1740"/>
      <c r="BA11" s="1740"/>
      <c r="BB11" s="1740"/>
      <c r="BC11" s="1740"/>
      <c r="BD11" s="1740"/>
      <c r="BE11" s="1740"/>
      <c r="BF11" s="1739" t="s">
        <v>37</v>
      </c>
      <c r="BG11" s="1740"/>
      <c r="BH11" s="1740"/>
      <c r="BI11" s="1740"/>
      <c r="BJ11" s="1740"/>
      <c r="BK11" s="1740"/>
      <c r="BL11" s="1740"/>
      <c r="BM11" s="1741"/>
      <c r="BN11" s="1742" t="s">
        <v>38</v>
      </c>
      <c r="BO11" s="1740"/>
      <c r="BP11" s="1740"/>
      <c r="BQ11" s="1740"/>
      <c r="BR11" s="1740"/>
      <c r="BS11" s="1740"/>
      <c r="BT11" s="1740"/>
      <c r="BU11" s="1740"/>
      <c r="BV11" s="1743"/>
      <c r="BW11" s="1739" t="s">
        <v>37</v>
      </c>
      <c r="BX11" s="1740"/>
      <c r="BY11" s="1740"/>
      <c r="BZ11" s="1740"/>
      <c r="CA11" s="1740"/>
      <c r="CB11" s="1740"/>
      <c r="CC11" s="1740"/>
      <c r="CD11" s="1741"/>
      <c r="CE11" s="1742" t="s">
        <v>38</v>
      </c>
      <c r="CF11" s="1740"/>
      <c r="CG11" s="1740"/>
      <c r="CH11" s="1740"/>
      <c r="CI11" s="1740"/>
      <c r="CJ11" s="1740"/>
      <c r="CK11" s="1740"/>
      <c r="CL11" s="1740"/>
      <c r="CM11" s="1743"/>
      <c r="CN11" s="726"/>
      <c r="CO11" s="726"/>
      <c r="CP11" s="726"/>
      <c r="CQ11" s="726"/>
      <c r="CR11" s="726"/>
      <c r="CS11" s="726"/>
      <c r="CT11" s="726"/>
      <c r="CU11" s="726"/>
      <c r="CV11" s="726"/>
      <c r="CW11" s="726"/>
      <c r="CX11" s="726"/>
      <c r="CY11" s="726"/>
      <c r="CZ11" s="726"/>
      <c r="DA11" s="726"/>
      <c r="DB11" s="726"/>
      <c r="DC11" s="726"/>
      <c r="DD11" s="726"/>
      <c r="DE11" s="726"/>
      <c r="DF11" s="726"/>
      <c r="DG11" s="726"/>
      <c r="DH11" s="726"/>
      <c r="DI11" s="726"/>
      <c r="DJ11" s="726"/>
      <c r="DK11" s="726"/>
      <c r="DL11" s="726"/>
      <c r="DM11" s="726"/>
      <c r="DN11" s="726"/>
      <c r="DO11" s="726"/>
      <c r="DP11" s="726"/>
      <c r="DQ11" s="726"/>
      <c r="DR11" s="726"/>
      <c r="DS11" s="726"/>
      <c r="DT11" s="726"/>
      <c r="DU11" s="726"/>
      <c r="DV11" s="726"/>
      <c r="DW11" s="726"/>
      <c r="DX11" s="726"/>
      <c r="DY11" s="726"/>
      <c r="DZ11" s="726"/>
      <c r="EA11" s="726"/>
      <c r="EB11" s="726"/>
      <c r="EC11" s="726"/>
      <c r="ED11" s="726"/>
      <c r="EE11" s="726"/>
      <c r="EF11" s="726"/>
      <c r="EG11" s="726"/>
      <c r="EH11" s="726"/>
      <c r="EI11" s="726"/>
      <c r="EJ11" s="726"/>
      <c r="EK11" s="726"/>
      <c r="EL11" s="726"/>
      <c r="EM11" s="726"/>
      <c r="EN11" s="726"/>
      <c r="EO11" s="726"/>
      <c r="EP11" s="726"/>
      <c r="EQ11" s="726"/>
      <c r="ER11" s="726"/>
      <c r="ES11" s="726"/>
      <c r="ET11" s="726"/>
      <c r="EU11" s="726"/>
      <c r="EV11" s="726"/>
      <c r="EW11" s="726"/>
    </row>
    <row r="12" spans="1:153" ht="19.5" customHeight="1" x14ac:dyDescent="0.15">
      <c r="A12" s="1744" t="s">
        <v>39</v>
      </c>
      <c r="B12" s="488"/>
      <c r="C12" s="489" t="s">
        <v>884</v>
      </c>
      <c r="D12" s="1747" t="s">
        <v>40</v>
      </c>
      <c r="E12" s="1748"/>
      <c r="F12" s="912"/>
      <c r="G12" s="1533">
        <v>368800</v>
      </c>
      <c r="H12" s="1749"/>
      <c r="I12" s="1749"/>
      <c r="J12" s="1749"/>
      <c r="K12" s="1749"/>
      <c r="L12" s="1749"/>
      <c r="M12" s="1749"/>
      <c r="N12" s="1750"/>
      <c r="O12" s="1534">
        <f>G12*9</f>
        <v>3319200</v>
      </c>
      <c r="P12" s="1535"/>
      <c r="Q12" s="1751"/>
      <c r="R12" s="1751"/>
      <c r="S12" s="1751"/>
      <c r="T12" s="1751"/>
      <c r="U12" s="1751"/>
      <c r="V12" s="1751"/>
      <c r="W12" s="1752"/>
      <c r="X12" s="1533">
        <v>394400</v>
      </c>
      <c r="Y12" s="1535"/>
      <c r="Z12" s="1535"/>
      <c r="AA12" s="1535"/>
      <c r="AB12" s="1535"/>
      <c r="AC12" s="1535"/>
      <c r="AD12" s="1535"/>
      <c r="AE12" s="1538"/>
      <c r="AF12" s="1534">
        <f>X12*9</f>
        <v>3549600</v>
      </c>
      <c r="AG12" s="1535"/>
      <c r="AH12" s="1535"/>
      <c r="AI12" s="1535"/>
      <c r="AJ12" s="1535"/>
      <c r="AK12" s="1535"/>
      <c r="AL12" s="1535"/>
      <c r="AM12" s="1535"/>
      <c r="AN12" s="1556"/>
      <c r="AO12" s="1535">
        <v>409800</v>
      </c>
      <c r="AP12" s="1535"/>
      <c r="AQ12" s="1535"/>
      <c r="AR12" s="1535"/>
      <c r="AS12" s="1535"/>
      <c r="AT12" s="1535"/>
      <c r="AU12" s="1535"/>
      <c r="AV12" s="1538"/>
      <c r="AW12" s="1534">
        <f>AO12*9</f>
        <v>3688200</v>
      </c>
      <c r="AX12" s="1535"/>
      <c r="AY12" s="1535"/>
      <c r="AZ12" s="1535"/>
      <c r="BA12" s="1535"/>
      <c r="BB12" s="1535"/>
      <c r="BC12" s="1535"/>
      <c r="BD12" s="1535"/>
      <c r="BE12" s="1535"/>
      <c r="BF12" s="1533">
        <v>414000</v>
      </c>
      <c r="BG12" s="1535"/>
      <c r="BH12" s="1535"/>
      <c r="BI12" s="1535"/>
      <c r="BJ12" s="1535"/>
      <c r="BK12" s="1535"/>
      <c r="BL12" s="1535"/>
      <c r="BM12" s="1538"/>
      <c r="BN12" s="1534">
        <f>BF12*9</f>
        <v>3726000</v>
      </c>
      <c r="BO12" s="1535"/>
      <c r="BP12" s="1535"/>
      <c r="BQ12" s="1535"/>
      <c r="BR12" s="1535"/>
      <c r="BS12" s="1535"/>
      <c r="BT12" s="1535"/>
      <c r="BU12" s="1535"/>
      <c r="BV12" s="1556"/>
      <c r="BW12" s="1533">
        <v>414000</v>
      </c>
      <c r="BX12" s="1535"/>
      <c r="BY12" s="1535"/>
      <c r="BZ12" s="1535"/>
      <c r="CA12" s="1535"/>
      <c r="CB12" s="1535"/>
      <c r="CC12" s="1535"/>
      <c r="CD12" s="1538"/>
      <c r="CE12" s="1534">
        <f>BW12*9</f>
        <v>3726000</v>
      </c>
      <c r="CF12" s="1535"/>
      <c r="CG12" s="1535"/>
      <c r="CH12" s="1535"/>
      <c r="CI12" s="1535"/>
      <c r="CJ12" s="1535"/>
      <c r="CK12" s="1535"/>
      <c r="CL12" s="1535"/>
      <c r="CM12" s="1556"/>
      <c r="CN12" s="726"/>
      <c r="CO12" s="726"/>
      <c r="CP12" s="726"/>
      <c r="CQ12" s="726"/>
      <c r="CR12" s="726"/>
      <c r="CS12" s="726"/>
      <c r="CT12" s="726"/>
      <c r="CU12" s="726"/>
      <c r="CV12" s="726"/>
      <c r="CW12" s="726"/>
      <c r="CX12" s="726"/>
      <c r="CY12" s="726"/>
      <c r="CZ12" s="726"/>
      <c r="DA12" s="726"/>
      <c r="DB12" s="726"/>
      <c r="DC12" s="726"/>
      <c r="DD12" s="726"/>
      <c r="DE12" s="726"/>
      <c r="DF12" s="726"/>
      <c r="DG12" s="726"/>
      <c r="DH12" s="726"/>
      <c r="DI12" s="726"/>
      <c r="DJ12" s="726"/>
      <c r="DK12" s="726"/>
      <c r="DL12" s="726"/>
      <c r="DM12" s="726"/>
      <c r="DN12" s="726"/>
      <c r="DO12" s="726"/>
      <c r="DP12" s="726"/>
      <c r="DQ12" s="726"/>
      <c r="DR12" s="726"/>
      <c r="DS12" s="726"/>
      <c r="DT12" s="726"/>
      <c r="DU12" s="726"/>
      <c r="DV12" s="726"/>
      <c r="DW12" s="726"/>
      <c r="DX12" s="726"/>
      <c r="DY12" s="726"/>
      <c r="DZ12" s="726"/>
      <c r="EA12" s="726"/>
      <c r="EB12" s="726"/>
      <c r="EC12" s="726"/>
      <c r="ED12" s="726"/>
      <c r="EE12" s="726"/>
      <c r="EF12" s="726"/>
      <c r="EG12" s="726"/>
      <c r="EH12" s="726"/>
      <c r="EI12" s="726"/>
      <c r="EJ12" s="726"/>
      <c r="EK12" s="726"/>
      <c r="EL12" s="726"/>
      <c r="EM12" s="726"/>
      <c r="EN12" s="726"/>
      <c r="EO12" s="726"/>
      <c r="EP12" s="726"/>
      <c r="EQ12" s="726"/>
      <c r="ER12" s="726"/>
      <c r="ES12" s="726"/>
      <c r="ET12" s="726"/>
      <c r="EU12" s="726"/>
      <c r="EV12" s="726"/>
      <c r="EW12" s="726"/>
    </row>
    <row r="13" spans="1:153" ht="19.5" customHeight="1" x14ac:dyDescent="0.15">
      <c r="A13" s="1745"/>
      <c r="B13" s="918"/>
      <c r="C13" s="909" t="s">
        <v>71</v>
      </c>
      <c r="D13" s="1772" t="s">
        <v>56</v>
      </c>
      <c r="E13" s="1772"/>
      <c r="F13" s="855"/>
      <c r="G13" s="1634">
        <v>374700</v>
      </c>
      <c r="H13" s="1773"/>
      <c r="I13" s="1773"/>
      <c r="J13" s="1773"/>
      <c r="K13" s="1773"/>
      <c r="L13" s="1773"/>
      <c r="M13" s="1773"/>
      <c r="N13" s="1774"/>
      <c r="O13" s="1626">
        <f>G13*3</f>
        <v>1124100</v>
      </c>
      <c r="P13" s="1627"/>
      <c r="Q13" s="1775"/>
      <c r="R13" s="1775"/>
      <c r="S13" s="1775"/>
      <c r="T13" s="1775"/>
      <c r="U13" s="1775"/>
      <c r="V13" s="1775"/>
      <c r="W13" s="1776"/>
      <c r="X13" s="1634">
        <v>398500</v>
      </c>
      <c r="Y13" s="1627"/>
      <c r="Z13" s="1627"/>
      <c r="AA13" s="1627"/>
      <c r="AB13" s="1627"/>
      <c r="AC13" s="1627"/>
      <c r="AD13" s="1627"/>
      <c r="AE13" s="1777"/>
      <c r="AF13" s="1626">
        <f>X13*3</f>
        <v>1195500</v>
      </c>
      <c r="AG13" s="1627"/>
      <c r="AH13" s="1627"/>
      <c r="AI13" s="1627"/>
      <c r="AJ13" s="1627"/>
      <c r="AK13" s="1627"/>
      <c r="AL13" s="1627"/>
      <c r="AM13" s="1627"/>
      <c r="AN13" s="1628"/>
      <c r="AO13" s="1627">
        <v>411000</v>
      </c>
      <c r="AP13" s="1627"/>
      <c r="AQ13" s="1627"/>
      <c r="AR13" s="1627"/>
      <c r="AS13" s="1627"/>
      <c r="AT13" s="1627"/>
      <c r="AU13" s="1627"/>
      <c r="AV13" s="1777"/>
      <c r="AW13" s="1626">
        <f>AO13*3</f>
        <v>1233000</v>
      </c>
      <c r="AX13" s="1627"/>
      <c r="AY13" s="1627"/>
      <c r="AZ13" s="1627"/>
      <c r="BA13" s="1627"/>
      <c r="BB13" s="1627"/>
      <c r="BC13" s="1627"/>
      <c r="BD13" s="1627"/>
      <c r="BE13" s="1627"/>
      <c r="BF13" s="1634">
        <v>414000</v>
      </c>
      <c r="BG13" s="1627"/>
      <c r="BH13" s="1627"/>
      <c r="BI13" s="1627"/>
      <c r="BJ13" s="1627"/>
      <c r="BK13" s="1627"/>
      <c r="BL13" s="1627"/>
      <c r="BM13" s="1777"/>
      <c r="BN13" s="1626">
        <f>BF13*3</f>
        <v>1242000</v>
      </c>
      <c r="BO13" s="1627"/>
      <c r="BP13" s="1627"/>
      <c r="BQ13" s="1627"/>
      <c r="BR13" s="1627"/>
      <c r="BS13" s="1627"/>
      <c r="BT13" s="1627"/>
      <c r="BU13" s="1627"/>
      <c r="BV13" s="1628"/>
      <c r="BW13" s="1634">
        <v>414000</v>
      </c>
      <c r="BX13" s="1627"/>
      <c r="BY13" s="1627"/>
      <c r="BZ13" s="1627"/>
      <c r="CA13" s="1627"/>
      <c r="CB13" s="1627"/>
      <c r="CC13" s="1627"/>
      <c r="CD13" s="1777"/>
      <c r="CE13" s="1626">
        <f>BW13*3</f>
        <v>1242000</v>
      </c>
      <c r="CF13" s="1627"/>
      <c r="CG13" s="1627"/>
      <c r="CH13" s="1627"/>
      <c r="CI13" s="1627"/>
      <c r="CJ13" s="1627"/>
      <c r="CK13" s="1627"/>
      <c r="CL13" s="1627"/>
      <c r="CM13" s="1628"/>
      <c r="CN13" s="726"/>
      <c r="CO13" s="726"/>
      <c r="CP13" s="726"/>
      <c r="CQ13" s="726"/>
      <c r="CR13" s="726"/>
      <c r="CS13" s="726"/>
      <c r="CT13" s="726"/>
      <c r="CU13" s="726"/>
      <c r="CV13" s="726"/>
      <c r="CW13" s="726"/>
      <c r="CX13" s="726"/>
      <c r="CY13" s="726"/>
      <c r="CZ13" s="726"/>
      <c r="DA13" s="726"/>
      <c r="DB13" s="726"/>
      <c r="DC13" s="726"/>
      <c r="DD13" s="726"/>
      <c r="DE13" s="726"/>
      <c r="DF13" s="726"/>
      <c r="DG13" s="726"/>
      <c r="DH13" s="726"/>
      <c r="DI13" s="726"/>
      <c r="DJ13" s="726"/>
      <c r="DK13" s="726"/>
      <c r="DL13" s="726"/>
      <c r="DM13" s="726"/>
      <c r="DN13" s="726"/>
      <c r="DO13" s="726"/>
      <c r="DP13" s="726"/>
      <c r="DQ13" s="726"/>
      <c r="DR13" s="726"/>
      <c r="DS13" s="726"/>
      <c r="DT13" s="726"/>
      <c r="DU13" s="726"/>
      <c r="DV13" s="726"/>
      <c r="DW13" s="726"/>
      <c r="DX13" s="726"/>
      <c r="DY13" s="726"/>
      <c r="DZ13" s="726"/>
      <c r="EA13" s="726"/>
      <c r="EB13" s="726"/>
      <c r="EC13" s="726"/>
      <c r="ED13" s="726"/>
      <c r="EE13" s="726"/>
      <c r="EF13" s="726"/>
      <c r="EG13" s="726"/>
      <c r="EH13" s="726"/>
      <c r="EI13" s="726"/>
      <c r="EJ13" s="726"/>
      <c r="EK13" s="726"/>
      <c r="EL13" s="726"/>
      <c r="EM13" s="726"/>
      <c r="EN13" s="726"/>
      <c r="EO13" s="726"/>
      <c r="EP13" s="726"/>
      <c r="EQ13" s="726"/>
      <c r="ER13" s="726"/>
      <c r="ES13" s="726"/>
      <c r="ET13" s="726"/>
      <c r="EU13" s="726"/>
      <c r="EV13" s="726"/>
      <c r="EW13" s="726"/>
    </row>
    <row r="14" spans="1:153" ht="19.5" customHeight="1" x14ac:dyDescent="0.15">
      <c r="A14" s="1745"/>
      <c r="B14" s="916"/>
      <c r="C14" s="911" t="s">
        <v>42</v>
      </c>
      <c r="D14" s="1753" t="s">
        <v>43</v>
      </c>
      <c r="E14" s="1748"/>
      <c r="F14" s="914"/>
      <c r="G14" s="1533">
        <f>G12*0.04</f>
        <v>14752</v>
      </c>
      <c r="H14" s="1749"/>
      <c r="I14" s="1749"/>
      <c r="J14" s="1749"/>
      <c r="K14" s="1749"/>
      <c r="L14" s="1749"/>
      <c r="M14" s="1749"/>
      <c r="N14" s="1750"/>
      <c r="O14" s="1612">
        <f>G14*9</f>
        <v>132768</v>
      </c>
      <c r="P14" s="1610"/>
      <c r="Q14" s="1754"/>
      <c r="R14" s="1754"/>
      <c r="S14" s="1754"/>
      <c r="T14" s="1754"/>
      <c r="U14" s="1754"/>
      <c r="V14" s="1754"/>
      <c r="W14" s="1755"/>
      <c r="X14" s="1609">
        <f>X12*0.04</f>
        <v>15776</v>
      </c>
      <c r="Y14" s="1610"/>
      <c r="Z14" s="1610"/>
      <c r="AA14" s="1610"/>
      <c r="AB14" s="1610"/>
      <c r="AC14" s="1610"/>
      <c r="AD14" s="1610"/>
      <c r="AE14" s="1611"/>
      <c r="AF14" s="1612">
        <f>X14*9</f>
        <v>141984</v>
      </c>
      <c r="AG14" s="1610"/>
      <c r="AH14" s="1754"/>
      <c r="AI14" s="1754"/>
      <c r="AJ14" s="1754"/>
      <c r="AK14" s="1754"/>
      <c r="AL14" s="1754"/>
      <c r="AM14" s="1754"/>
      <c r="AN14" s="1755"/>
      <c r="AO14" s="1610">
        <f>AO12*0.04</f>
        <v>16392</v>
      </c>
      <c r="AP14" s="1610"/>
      <c r="AQ14" s="1610"/>
      <c r="AR14" s="1610"/>
      <c r="AS14" s="1610"/>
      <c r="AT14" s="1610"/>
      <c r="AU14" s="1610"/>
      <c r="AV14" s="1611"/>
      <c r="AW14" s="1612">
        <f>AO14*9</f>
        <v>147528</v>
      </c>
      <c r="AX14" s="1610"/>
      <c r="AY14" s="1754"/>
      <c r="AZ14" s="1754"/>
      <c r="BA14" s="1754"/>
      <c r="BB14" s="1754"/>
      <c r="BC14" s="1754"/>
      <c r="BD14" s="1754"/>
      <c r="BE14" s="1754"/>
      <c r="BF14" s="1609">
        <f>BF12*0.04</f>
        <v>16560</v>
      </c>
      <c r="BG14" s="1610"/>
      <c r="BH14" s="1610"/>
      <c r="BI14" s="1610"/>
      <c r="BJ14" s="1610"/>
      <c r="BK14" s="1610"/>
      <c r="BL14" s="1610"/>
      <c r="BM14" s="1611"/>
      <c r="BN14" s="1612">
        <f>BF14*9</f>
        <v>149040</v>
      </c>
      <c r="BO14" s="1610"/>
      <c r="BP14" s="1754"/>
      <c r="BQ14" s="1754"/>
      <c r="BR14" s="1754"/>
      <c r="BS14" s="1754"/>
      <c r="BT14" s="1754"/>
      <c r="BU14" s="1754"/>
      <c r="BV14" s="1755"/>
      <c r="BW14" s="1609">
        <f>BW12*0.04</f>
        <v>16560</v>
      </c>
      <c r="BX14" s="1610"/>
      <c r="BY14" s="1610"/>
      <c r="BZ14" s="1610"/>
      <c r="CA14" s="1610"/>
      <c r="CB14" s="1610"/>
      <c r="CC14" s="1610"/>
      <c r="CD14" s="1611"/>
      <c r="CE14" s="1612">
        <f>BW14*9</f>
        <v>149040</v>
      </c>
      <c r="CF14" s="1610"/>
      <c r="CG14" s="1754"/>
      <c r="CH14" s="1754"/>
      <c r="CI14" s="1754"/>
      <c r="CJ14" s="1754"/>
      <c r="CK14" s="1754"/>
      <c r="CL14" s="1754"/>
      <c r="CM14" s="1755"/>
      <c r="CN14" s="726"/>
      <c r="CO14" s="726"/>
      <c r="CP14" s="726"/>
      <c r="CQ14" s="726"/>
      <c r="CR14" s="726"/>
      <c r="CS14" s="726"/>
      <c r="CT14" s="726"/>
      <c r="CU14" s="726"/>
      <c r="CV14" s="726"/>
      <c r="CW14" s="726"/>
      <c r="CX14" s="726"/>
      <c r="CY14" s="726"/>
      <c r="CZ14" s="726"/>
      <c r="DA14" s="726"/>
      <c r="DB14" s="726"/>
      <c r="DC14" s="726"/>
      <c r="DD14" s="726"/>
      <c r="DE14" s="726"/>
      <c r="DF14" s="726"/>
      <c r="DG14" s="726"/>
      <c r="DH14" s="726"/>
      <c r="DI14" s="726"/>
      <c r="DJ14" s="726"/>
      <c r="DK14" s="726"/>
      <c r="DL14" s="726"/>
      <c r="DM14" s="726"/>
      <c r="DN14" s="726"/>
      <c r="DO14" s="726"/>
      <c r="DP14" s="726"/>
      <c r="DQ14" s="726"/>
      <c r="DR14" s="726"/>
      <c r="DS14" s="726"/>
      <c r="DT14" s="726"/>
      <c r="DU14" s="726"/>
      <c r="DV14" s="726"/>
      <c r="DW14" s="726"/>
      <c r="DX14" s="726"/>
      <c r="DY14" s="726"/>
      <c r="DZ14" s="726"/>
      <c r="EA14" s="726"/>
      <c r="EB14" s="726"/>
      <c r="EC14" s="726"/>
      <c r="ED14" s="726"/>
      <c r="EE14" s="726"/>
      <c r="EF14" s="726"/>
      <c r="EG14" s="726"/>
      <c r="EH14" s="726"/>
      <c r="EI14" s="726"/>
      <c r="EJ14" s="726"/>
      <c r="EK14" s="726"/>
      <c r="EL14" s="726"/>
      <c r="EM14" s="726"/>
      <c r="EN14" s="726"/>
      <c r="EO14" s="726"/>
      <c r="EP14" s="726"/>
      <c r="EQ14" s="726"/>
      <c r="ER14" s="726"/>
      <c r="ES14" s="726"/>
      <c r="ET14" s="726"/>
      <c r="EU14" s="726"/>
      <c r="EV14" s="726"/>
      <c r="EW14" s="726"/>
    </row>
    <row r="15" spans="1:153" ht="19.5" customHeight="1" x14ac:dyDescent="0.15">
      <c r="A15" s="1745"/>
      <c r="B15" s="490"/>
      <c r="C15" s="491" t="s">
        <v>66</v>
      </c>
      <c r="D15" s="1740" t="s">
        <v>56</v>
      </c>
      <c r="E15" s="1740"/>
      <c r="F15" s="492"/>
      <c r="G15" s="1559">
        <f>G13*0.04</f>
        <v>14988</v>
      </c>
      <c r="H15" s="1778"/>
      <c r="I15" s="1778"/>
      <c r="J15" s="1778"/>
      <c r="K15" s="1778"/>
      <c r="L15" s="1778"/>
      <c r="M15" s="1778"/>
      <c r="N15" s="1779"/>
      <c r="O15" s="1562">
        <f>G15*3</f>
        <v>44964</v>
      </c>
      <c r="P15" s="1563"/>
      <c r="Q15" s="1778"/>
      <c r="R15" s="1778"/>
      <c r="S15" s="1778"/>
      <c r="T15" s="1778"/>
      <c r="U15" s="1778"/>
      <c r="V15" s="1778"/>
      <c r="W15" s="1780"/>
      <c r="X15" s="1559">
        <f>X13*0.04</f>
        <v>15940</v>
      </c>
      <c r="Y15" s="1563"/>
      <c r="Z15" s="1563"/>
      <c r="AA15" s="1563"/>
      <c r="AB15" s="1563"/>
      <c r="AC15" s="1563"/>
      <c r="AD15" s="1563"/>
      <c r="AE15" s="1566"/>
      <c r="AF15" s="1562">
        <f>X15*3</f>
        <v>47820</v>
      </c>
      <c r="AG15" s="1563"/>
      <c r="AH15" s="1563"/>
      <c r="AI15" s="1563"/>
      <c r="AJ15" s="1563"/>
      <c r="AK15" s="1563"/>
      <c r="AL15" s="1563"/>
      <c r="AM15" s="1563"/>
      <c r="AN15" s="1567"/>
      <c r="AO15" s="1563">
        <f>AO13*0.04</f>
        <v>16440</v>
      </c>
      <c r="AP15" s="1563"/>
      <c r="AQ15" s="1563"/>
      <c r="AR15" s="1563"/>
      <c r="AS15" s="1563"/>
      <c r="AT15" s="1563"/>
      <c r="AU15" s="1563"/>
      <c r="AV15" s="1566"/>
      <c r="AW15" s="1562">
        <f>AO15*3</f>
        <v>49320</v>
      </c>
      <c r="AX15" s="1563"/>
      <c r="AY15" s="1563"/>
      <c r="AZ15" s="1563"/>
      <c r="BA15" s="1563"/>
      <c r="BB15" s="1563"/>
      <c r="BC15" s="1563"/>
      <c r="BD15" s="1563"/>
      <c r="BE15" s="1563"/>
      <c r="BF15" s="1559">
        <f>BF13*0.04</f>
        <v>16560</v>
      </c>
      <c r="BG15" s="1563"/>
      <c r="BH15" s="1563"/>
      <c r="BI15" s="1563"/>
      <c r="BJ15" s="1563"/>
      <c r="BK15" s="1563"/>
      <c r="BL15" s="1563"/>
      <c r="BM15" s="1566"/>
      <c r="BN15" s="1562">
        <f>BF15*3</f>
        <v>49680</v>
      </c>
      <c r="BO15" s="1563"/>
      <c r="BP15" s="1563"/>
      <c r="BQ15" s="1563"/>
      <c r="BR15" s="1563"/>
      <c r="BS15" s="1563"/>
      <c r="BT15" s="1563"/>
      <c r="BU15" s="1563"/>
      <c r="BV15" s="1567"/>
      <c r="BW15" s="1559">
        <f>BW13*0.04</f>
        <v>16560</v>
      </c>
      <c r="BX15" s="1563"/>
      <c r="BY15" s="1563"/>
      <c r="BZ15" s="1563"/>
      <c r="CA15" s="1563"/>
      <c r="CB15" s="1563"/>
      <c r="CC15" s="1563"/>
      <c r="CD15" s="1566"/>
      <c r="CE15" s="1562">
        <f>BW15*3</f>
        <v>49680</v>
      </c>
      <c r="CF15" s="1563"/>
      <c r="CG15" s="1563"/>
      <c r="CH15" s="1563"/>
      <c r="CI15" s="1563"/>
      <c r="CJ15" s="1563"/>
      <c r="CK15" s="1563"/>
      <c r="CL15" s="1563"/>
      <c r="CM15" s="1567"/>
      <c r="CN15" s="726"/>
      <c r="CO15" s="726"/>
      <c r="CP15" s="726"/>
      <c r="CQ15" s="726"/>
      <c r="CR15" s="726"/>
      <c r="CS15" s="726"/>
      <c r="CT15" s="726"/>
      <c r="CU15" s="726"/>
      <c r="CV15" s="726"/>
      <c r="CW15" s="726"/>
      <c r="CX15" s="726"/>
      <c r="CY15" s="726"/>
      <c r="CZ15" s="726"/>
      <c r="DA15" s="726"/>
      <c r="DB15" s="726"/>
      <c r="DC15" s="726"/>
      <c r="DD15" s="726"/>
      <c r="DE15" s="726"/>
      <c r="DF15" s="726"/>
      <c r="DG15" s="726"/>
      <c r="DH15" s="726"/>
      <c r="DI15" s="726"/>
      <c r="DJ15" s="726"/>
      <c r="DK15" s="726"/>
      <c r="DL15" s="726"/>
      <c r="DM15" s="726"/>
      <c r="DN15" s="726"/>
      <c r="DO15" s="726"/>
      <c r="DP15" s="726"/>
      <c r="DQ15" s="726"/>
      <c r="DR15" s="726"/>
      <c r="DS15" s="726"/>
      <c r="DT15" s="726"/>
      <c r="DU15" s="726"/>
      <c r="DV15" s="726"/>
      <c r="DW15" s="726"/>
      <c r="DX15" s="726"/>
      <c r="DY15" s="726"/>
      <c r="DZ15" s="726"/>
      <c r="EA15" s="726"/>
      <c r="EB15" s="726"/>
      <c r="EC15" s="726"/>
      <c r="ED15" s="726"/>
      <c r="EE15" s="726"/>
      <c r="EF15" s="726"/>
      <c r="EG15" s="726"/>
      <c r="EH15" s="726"/>
      <c r="EI15" s="726"/>
      <c r="EJ15" s="726"/>
      <c r="EK15" s="726"/>
      <c r="EL15" s="726"/>
      <c r="EM15" s="726"/>
      <c r="EN15" s="726"/>
      <c r="EO15" s="726"/>
      <c r="EP15" s="726"/>
      <c r="EQ15" s="726"/>
      <c r="ER15" s="726"/>
      <c r="ES15" s="726"/>
      <c r="ET15" s="726"/>
      <c r="EU15" s="726"/>
      <c r="EV15" s="726"/>
      <c r="EW15" s="726"/>
    </row>
    <row r="16" spans="1:153" ht="9.75" customHeight="1" x14ac:dyDescent="0.15">
      <c r="A16" s="1745"/>
      <c r="B16" s="1756"/>
      <c r="C16" s="1758" t="s">
        <v>45</v>
      </c>
      <c r="D16" s="1759" t="s">
        <v>46</v>
      </c>
      <c r="E16" s="1760"/>
      <c r="F16" s="855"/>
      <c r="G16" s="1542">
        <f>INT((G12+G14+G19)*0.03)</f>
        <v>12301</v>
      </c>
      <c r="H16" s="1762"/>
      <c r="I16" s="1762"/>
      <c r="J16" s="1762"/>
      <c r="K16" s="1762"/>
      <c r="L16" s="1762"/>
      <c r="M16" s="1762"/>
      <c r="N16" s="1763"/>
      <c r="O16" s="1545">
        <f>G16*9</f>
        <v>110709</v>
      </c>
      <c r="P16" s="1546"/>
      <c r="Q16" s="1546"/>
      <c r="R16" s="1546"/>
      <c r="S16" s="1546"/>
      <c r="T16" s="1546"/>
      <c r="U16" s="1546"/>
      <c r="V16" s="1546"/>
      <c r="W16" s="1586"/>
      <c r="X16" s="1533">
        <f>INT((X12+X14+X19)*0.03)</f>
        <v>13100</v>
      </c>
      <c r="Y16" s="1749"/>
      <c r="Z16" s="1749"/>
      <c r="AA16" s="1749"/>
      <c r="AB16" s="1749"/>
      <c r="AC16" s="1749"/>
      <c r="AD16" s="1749"/>
      <c r="AE16" s="1750"/>
      <c r="AF16" s="1534">
        <f>X16*9</f>
        <v>117900</v>
      </c>
      <c r="AG16" s="1535"/>
      <c r="AH16" s="1535"/>
      <c r="AI16" s="1535"/>
      <c r="AJ16" s="1535"/>
      <c r="AK16" s="1535"/>
      <c r="AL16" s="1535"/>
      <c r="AM16" s="1535"/>
      <c r="AN16" s="1556"/>
      <c r="AO16" s="1535">
        <f>INT((AO12+AO14+AO19)*0.03)</f>
        <v>13280</v>
      </c>
      <c r="AP16" s="1749"/>
      <c r="AQ16" s="1749"/>
      <c r="AR16" s="1749"/>
      <c r="AS16" s="1749"/>
      <c r="AT16" s="1749"/>
      <c r="AU16" s="1749"/>
      <c r="AV16" s="1750"/>
      <c r="AW16" s="1534">
        <f>AO16*9</f>
        <v>119520</v>
      </c>
      <c r="AX16" s="1535"/>
      <c r="AY16" s="1535"/>
      <c r="AZ16" s="1535"/>
      <c r="BA16" s="1535"/>
      <c r="BB16" s="1535"/>
      <c r="BC16" s="1535"/>
      <c r="BD16" s="1535"/>
      <c r="BE16" s="1535"/>
      <c r="BF16" s="1533">
        <f>INT((BF12+BF14+BF19)*0.03)</f>
        <v>13411</v>
      </c>
      <c r="BG16" s="1749"/>
      <c r="BH16" s="1749"/>
      <c r="BI16" s="1749"/>
      <c r="BJ16" s="1749"/>
      <c r="BK16" s="1749"/>
      <c r="BL16" s="1749"/>
      <c r="BM16" s="1750"/>
      <c r="BN16" s="1534">
        <f>BF16*9</f>
        <v>120699</v>
      </c>
      <c r="BO16" s="1535"/>
      <c r="BP16" s="1535"/>
      <c r="BQ16" s="1535"/>
      <c r="BR16" s="1535"/>
      <c r="BS16" s="1535"/>
      <c r="BT16" s="1535"/>
      <c r="BU16" s="1535"/>
      <c r="BV16" s="1556"/>
      <c r="BW16" s="1533">
        <f>INT((BW12+BW14+BW19)*0.03)</f>
        <v>13111</v>
      </c>
      <c r="BX16" s="1749"/>
      <c r="BY16" s="1749"/>
      <c r="BZ16" s="1749"/>
      <c r="CA16" s="1749"/>
      <c r="CB16" s="1749"/>
      <c r="CC16" s="1749"/>
      <c r="CD16" s="1750"/>
      <c r="CE16" s="1534">
        <f>BW16*9</f>
        <v>117999</v>
      </c>
      <c r="CF16" s="1535"/>
      <c r="CG16" s="1535"/>
      <c r="CH16" s="1535"/>
      <c r="CI16" s="1535"/>
      <c r="CJ16" s="1535"/>
      <c r="CK16" s="1535"/>
      <c r="CL16" s="1535"/>
      <c r="CM16" s="1556"/>
      <c r="CN16" s="726"/>
      <c r="CO16" s="726"/>
      <c r="CP16" s="726"/>
      <c r="CQ16" s="726"/>
      <c r="CR16" s="726"/>
      <c r="CS16" s="726"/>
      <c r="CT16" s="726"/>
      <c r="CU16" s="726"/>
      <c r="CV16" s="726"/>
      <c r="CW16" s="726"/>
      <c r="CX16" s="726"/>
      <c r="CY16" s="726"/>
      <c r="CZ16" s="726"/>
      <c r="DA16" s="726"/>
      <c r="DB16" s="726"/>
      <c r="DC16" s="726"/>
      <c r="DD16" s="726"/>
      <c r="DE16" s="726"/>
      <c r="DF16" s="726"/>
      <c r="DG16" s="726"/>
      <c r="DH16" s="726"/>
      <c r="DI16" s="726"/>
      <c r="DJ16" s="726"/>
      <c r="DK16" s="726"/>
      <c r="DL16" s="726"/>
      <c r="DM16" s="726"/>
      <c r="DN16" s="726"/>
      <c r="DO16" s="726"/>
      <c r="DP16" s="726"/>
      <c r="DQ16" s="726"/>
      <c r="DR16" s="726"/>
      <c r="DS16" s="726"/>
      <c r="DT16" s="726"/>
      <c r="DU16" s="726"/>
      <c r="DV16" s="726"/>
      <c r="DW16" s="726"/>
      <c r="DX16" s="726"/>
      <c r="DY16" s="726"/>
      <c r="DZ16" s="726"/>
      <c r="EA16" s="726"/>
      <c r="EB16" s="726"/>
      <c r="EC16" s="726"/>
      <c r="ED16" s="726"/>
      <c r="EE16" s="726"/>
      <c r="EF16" s="726"/>
      <c r="EG16" s="726"/>
      <c r="EH16" s="726"/>
      <c r="EI16" s="726"/>
      <c r="EJ16" s="726"/>
      <c r="EK16" s="726"/>
      <c r="EL16" s="726"/>
      <c r="EM16" s="726"/>
      <c r="EN16" s="726"/>
      <c r="EO16" s="726"/>
      <c r="EP16" s="726"/>
      <c r="EQ16" s="726"/>
      <c r="ER16" s="726"/>
      <c r="ES16" s="726"/>
      <c r="ET16" s="726"/>
      <c r="EU16" s="726"/>
      <c r="EV16" s="726"/>
      <c r="EW16" s="726"/>
    </row>
    <row r="17" spans="1:154" ht="9.75" customHeight="1" x14ac:dyDescent="0.15">
      <c r="A17" s="1745"/>
      <c r="B17" s="1757"/>
      <c r="C17" s="1758"/>
      <c r="D17" s="1761"/>
      <c r="E17" s="1761"/>
      <c r="F17" s="855"/>
      <c r="G17" s="1764"/>
      <c r="H17" s="1765"/>
      <c r="I17" s="1765"/>
      <c r="J17" s="1765"/>
      <c r="K17" s="1765"/>
      <c r="L17" s="1765"/>
      <c r="M17" s="1765"/>
      <c r="N17" s="1766"/>
      <c r="O17" s="1571"/>
      <c r="P17" s="1548"/>
      <c r="Q17" s="1548"/>
      <c r="R17" s="1548"/>
      <c r="S17" s="1548"/>
      <c r="T17" s="1548"/>
      <c r="U17" s="1548"/>
      <c r="V17" s="1548"/>
      <c r="W17" s="1583"/>
      <c r="X17" s="1764"/>
      <c r="Y17" s="1765"/>
      <c r="Z17" s="1765"/>
      <c r="AA17" s="1765"/>
      <c r="AB17" s="1765"/>
      <c r="AC17" s="1765"/>
      <c r="AD17" s="1765"/>
      <c r="AE17" s="1766"/>
      <c r="AF17" s="1571"/>
      <c r="AG17" s="1548"/>
      <c r="AH17" s="1548"/>
      <c r="AI17" s="1548"/>
      <c r="AJ17" s="1548"/>
      <c r="AK17" s="1548"/>
      <c r="AL17" s="1548"/>
      <c r="AM17" s="1548"/>
      <c r="AN17" s="1583"/>
      <c r="AO17" s="1765"/>
      <c r="AP17" s="1765"/>
      <c r="AQ17" s="1765"/>
      <c r="AR17" s="1765"/>
      <c r="AS17" s="1765"/>
      <c r="AT17" s="1765"/>
      <c r="AU17" s="1765"/>
      <c r="AV17" s="1766"/>
      <c r="AW17" s="1571"/>
      <c r="AX17" s="1548"/>
      <c r="AY17" s="1548"/>
      <c r="AZ17" s="1548"/>
      <c r="BA17" s="1548"/>
      <c r="BB17" s="1548"/>
      <c r="BC17" s="1548"/>
      <c r="BD17" s="1548"/>
      <c r="BE17" s="1548"/>
      <c r="BF17" s="1764"/>
      <c r="BG17" s="1765"/>
      <c r="BH17" s="1765"/>
      <c r="BI17" s="1765"/>
      <c r="BJ17" s="1765"/>
      <c r="BK17" s="1765"/>
      <c r="BL17" s="1765"/>
      <c r="BM17" s="1766"/>
      <c r="BN17" s="1571"/>
      <c r="BO17" s="1548"/>
      <c r="BP17" s="1548"/>
      <c r="BQ17" s="1548"/>
      <c r="BR17" s="1548"/>
      <c r="BS17" s="1548"/>
      <c r="BT17" s="1548"/>
      <c r="BU17" s="1548"/>
      <c r="BV17" s="1583"/>
      <c r="BW17" s="1764"/>
      <c r="BX17" s="1765"/>
      <c r="BY17" s="1765"/>
      <c r="BZ17" s="1765"/>
      <c r="CA17" s="1765"/>
      <c r="CB17" s="1765"/>
      <c r="CC17" s="1765"/>
      <c r="CD17" s="1766"/>
      <c r="CE17" s="1571"/>
      <c r="CF17" s="1548"/>
      <c r="CG17" s="1548"/>
      <c r="CH17" s="1548"/>
      <c r="CI17" s="1548"/>
      <c r="CJ17" s="1548"/>
      <c r="CK17" s="1548"/>
      <c r="CL17" s="1548"/>
      <c r="CM17" s="1583"/>
      <c r="CN17" s="726"/>
      <c r="CO17" s="726"/>
      <c r="CP17" s="726"/>
      <c r="CQ17" s="726"/>
      <c r="CR17" s="726"/>
      <c r="CS17" s="726"/>
      <c r="CT17" s="726"/>
      <c r="CU17" s="726"/>
      <c r="CV17" s="726"/>
      <c r="CW17" s="726"/>
      <c r="CX17" s="726"/>
      <c r="CY17" s="726"/>
      <c r="CZ17" s="726"/>
      <c r="DA17" s="726"/>
      <c r="DB17" s="726"/>
      <c r="DC17" s="726"/>
      <c r="DD17" s="726"/>
      <c r="DE17" s="726"/>
      <c r="DF17" s="726"/>
      <c r="DG17" s="726"/>
      <c r="DH17" s="726"/>
      <c r="DI17" s="726"/>
      <c r="DJ17" s="726"/>
      <c r="DK17" s="726"/>
      <c r="DL17" s="726"/>
      <c r="DM17" s="726"/>
      <c r="DN17" s="726"/>
      <c r="DO17" s="726"/>
      <c r="DP17" s="726"/>
      <c r="DQ17" s="726"/>
      <c r="DR17" s="726"/>
      <c r="DS17" s="726"/>
      <c r="DT17" s="726"/>
      <c r="DU17" s="726"/>
      <c r="DV17" s="726"/>
      <c r="DW17" s="726"/>
      <c r="DX17" s="726"/>
      <c r="DY17" s="726"/>
      <c r="DZ17" s="726"/>
      <c r="EA17" s="726"/>
      <c r="EB17" s="726"/>
      <c r="EC17" s="726"/>
      <c r="ED17" s="726"/>
      <c r="EE17" s="726"/>
      <c r="EF17" s="726"/>
      <c r="EG17" s="726"/>
      <c r="EH17" s="726"/>
      <c r="EI17" s="726"/>
      <c r="EJ17" s="726"/>
      <c r="EK17" s="726"/>
      <c r="EL17" s="726"/>
      <c r="EM17" s="726"/>
      <c r="EN17" s="726"/>
      <c r="EO17" s="726"/>
      <c r="EP17" s="726"/>
      <c r="EQ17" s="726"/>
      <c r="ER17" s="726"/>
      <c r="ES17" s="726"/>
      <c r="ET17" s="726"/>
      <c r="EU17" s="726"/>
      <c r="EV17" s="726"/>
      <c r="EW17" s="726"/>
    </row>
    <row r="18" spans="1:154" ht="19.5" customHeight="1" x14ac:dyDescent="0.15">
      <c r="A18" s="1745"/>
      <c r="B18" s="569"/>
      <c r="C18" s="491" t="s">
        <v>67</v>
      </c>
      <c r="D18" s="1740" t="s">
        <v>56</v>
      </c>
      <c r="E18" s="1740"/>
      <c r="F18" s="492"/>
      <c r="G18" s="1542">
        <f>INT((G13+G15+G19)*0.03)</f>
        <v>12485</v>
      </c>
      <c r="H18" s="1762"/>
      <c r="I18" s="1762"/>
      <c r="J18" s="1762"/>
      <c r="K18" s="1762"/>
      <c r="L18" s="1762"/>
      <c r="M18" s="1762"/>
      <c r="N18" s="1763"/>
      <c r="O18" s="1545">
        <f>G18*3</f>
        <v>37455</v>
      </c>
      <c r="P18" s="1546"/>
      <c r="Q18" s="1546"/>
      <c r="R18" s="1546"/>
      <c r="S18" s="1546"/>
      <c r="T18" s="1546"/>
      <c r="U18" s="1546"/>
      <c r="V18" s="1546"/>
      <c r="W18" s="1586"/>
      <c r="X18" s="1542">
        <f>INT((X13+X15+X19)*0.03)</f>
        <v>13228</v>
      </c>
      <c r="Y18" s="1762"/>
      <c r="Z18" s="1762"/>
      <c r="AA18" s="1762"/>
      <c r="AB18" s="1762"/>
      <c r="AC18" s="1762"/>
      <c r="AD18" s="1762"/>
      <c r="AE18" s="1763"/>
      <c r="AF18" s="1589">
        <f>X18*3</f>
        <v>39684</v>
      </c>
      <c r="AG18" s="1590"/>
      <c r="AH18" s="1590"/>
      <c r="AI18" s="1590"/>
      <c r="AJ18" s="1590"/>
      <c r="AK18" s="1590"/>
      <c r="AL18" s="1590"/>
      <c r="AM18" s="1590"/>
      <c r="AN18" s="1591"/>
      <c r="AO18" s="1546">
        <f>INT((AO13+AO15+AO19)*0.03)</f>
        <v>13318</v>
      </c>
      <c r="AP18" s="1762"/>
      <c r="AQ18" s="1762"/>
      <c r="AR18" s="1762"/>
      <c r="AS18" s="1762"/>
      <c r="AT18" s="1762"/>
      <c r="AU18" s="1762"/>
      <c r="AV18" s="1763"/>
      <c r="AW18" s="1589">
        <f>AO18*3</f>
        <v>39954</v>
      </c>
      <c r="AX18" s="1590"/>
      <c r="AY18" s="1590"/>
      <c r="AZ18" s="1590"/>
      <c r="BA18" s="1590"/>
      <c r="BB18" s="1590"/>
      <c r="BC18" s="1590"/>
      <c r="BD18" s="1590"/>
      <c r="BE18" s="1590"/>
      <c r="BF18" s="1542">
        <f>INT((BF13+BF15+BF19)*0.03)</f>
        <v>13411</v>
      </c>
      <c r="BG18" s="1762"/>
      <c r="BH18" s="1762"/>
      <c r="BI18" s="1762"/>
      <c r="BJ18" s="1762"/>
      <c r="BK18" s="1762"/>
      <c r="BL18" s="1762"/>
      <c r="BM18" s="1763"/>
      <c r="BN18" s="1589">
        <f>BF18*3</f>
        <v>40233</v>
      </c>
      <c r="BO18" s="1590"/>
      <c r="BP18" s="1590"/>
      <c r="BQ18" s="1590"/>
      <c r="BR18" s="1590"/>
      <c r="BS18" s="1590"/>
      <c r="BT18" s="1590"/>
      <c r="BU18" s="1590"/>
      <c r="BV18" s="1591"/>
      <c r="BW18" s="1542">
        <f>INT((BW13+BW15+BW19)*0.03)</f>
        <v>13111</v>
      </c>
      <c r="BX18" s="1762"/>
      <c r="BY18" s="1762"/>
      <c r="BZ18" s="1762"/>
      <c r="CA18" s="1762"/>
      <c r="CB18" s="1762"/>
      <c r="CC18" s="1762"/>
      <c r="CD18" s="1763"/>
      <c r="CE18" s="1589">
        <f>BW18*3</f>
        <v>39333</v>
      </c>
      <c r="CF18" s="1590"/>
      <c r="CG18" s="1590"/>
      <c r="CH18" s="1590"/>
      <c r="CI18" s="1590"/>
      <c r="CJ18" s="1590"/>
      <c r="CK18" s="1590"/>
      <c r="CL18" s="1590"/>
      <c r="CM18" s="1591"/>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c r="DM18" s="726"/>
      <c r="DN18" s="726"/>
      <c r="DO18" s="726"/>
      <c r="DP18" s="726"/>
      <c r="DQ18" s="726"/>
      <c r="DR18" s="726"/>
      <c r="DS18" s="726"/>
      <c r="DT18" s="726"/>
      <c r="DU18" s="726"/>
      <c r="DV18" s="726"/>
      <c r="DW18" s="726"/>
      <c r="DX18" s="726"/>
      <c r="DY18" s="726"/>
      <c r="DZ18" s="726"/>
      <c r="EA18" s="726"/>
      <c r="EB18" s="726"/>
      <c r="EC18" s="726"/>
      <c r="ED18" s="726"/>
      <c r="EE18" s="726"/>
      <c r="EF18" s="726"/>
      <c r="EG18" s="726"/>
      <c r="EH18" s="726"/>
      <c r="EI18" s="726"/>
      <c r="EJ18" s="726"/>
      <c r="EK18" s="726"/>
      <c r="EL18" s="726"/>
      <c r="EM18" s="726"/>
      <c r="EN18" s="726"/>
      <c r="EO18" s="726"/>
      <c r="EP18" s="726"/>
      <c r="EQ18" s="726"/>
      <c r="ER18" s="726"/>
      <c r="ES18" s="726"/>
      <c r="ET18" s="726"/>
      <c r="EU18" s="726"/>
      <c r="EV18" s="726"/>
      <c r="EW18" s="726"/>
    </row>
    <row r="19" spans="1:154" ht="11.25" customHeight="1" x14ac:dyDescent="0.15">
      <c r="A19" s="1745"/>
      <c r="B19" s="1767"/>
      <c r="C19" s="1769" t="s">
        <v>68</v>
      </c>
      <c r="D19" s="1759" t="s">
        <v>48</v>
      </c>
      <c r="E19" s="1760"/>
      <c r="F19" s="914"/>
      <c r="G19" s="1533">
        <v>26500</v>
      </c>
      <c r="H19" s="1749"/>
      <c r="I19" s="1749"/>
      <c r="J19" s="1749"/>
      <c r="K19" s="1749"/>
      <c r="L19" s="1749"/>
      <c r="M19" s="1749"/>
      <c r="N19" s="1750"/>
      <c r="O19" s="1534">
        <f>G19*12</f>
        <v>318000</v>
      </c>
      <c r="P19" s="1535"/>
      <c r="Q19" s="1535"/>
      <c r="R19" s="1535"/>
      <c r="S19" s="1535"/>
      <c r="T19" s="1535"/>
      <c r="U19" s="1535"/>
      <c r="V19" s="1535"/>
      <c r="W19" s="1556"/>
      <c r="X19" s="1533">
        <v>26500</v>
      </c>
      <c r="Y19" s="1749"/>
      <c r="Z19" s="1749"/>
      <c r="AA19" s="1749"/>
      <c r="AB19" s="1749"/>
      <c r="AC19" s="1749"/>
      <c r="AD19" s="1749"/>
      <c r="AE19" s="1750"/>
      <c r="AF19" s="1534">
        <f>X19*12</f>
        <v>318000</v>
      </c>
      <c r="AG19" s="1535"/>
      <c r="AH19" s="1535"/>
      <c r="AI19" s="1535"/>
      <c r="AJ19" s="1535"/>
      <c r="AK19" s="1535"/>
      <c r="AL19" s="1535"/>
      <c r="AM19" s="1535"/>
      <c r="AN19" s="1556"/>
      <c r="AO19" s="1535">
        <v>16500</v>
      </c>
      <c r="AP19" s="1749"/>
      <c r="AQ19" s="1749"/>
      <c r="AR19" s="1749"/>
      <c r="AS19" s="1749"/>
      <c r="AT19" s="1749"/>
      <c r="AU19" s="1749"/>
      <c r="AV19" s="1750"/>
      <c r="AW19" s="1534">
        <f>AO19*12</f>
        <v>198000</v>
      </c>
      <c r="AX19" s="1535"/>
      <c r="AY19" s="1535"/>
      <c r="AZ19" s="1535"/>
      <c r="BA19" s="1535"/>
      <c r="BB19" s="1535"/>
      <c r="BC19" s="1535"/>
      <c r="BD19" s="1535"/>
      <c r="BE19" s="1556"/>
      <c r="BF19" s="1535">
        <v>16500</v>
      </c>
      <c r="BG19" s="1749"/>
      <c r="BH19" s="1749"/>
      <c r="BI19" s="1749"/>
      <c r="BJ19" s="1749"/>
      <c r="BK19" s="1749"/>
      <c r="BL19" s="1749"/>
      <c r="BM19" s="1750"/>
      <c r="BN19" s="1534">
        <f>BF19*12</f>
        <v>198000</v>
      </c>
      <c r="BO19" s="1535"/>
      <c r="BP19" s="1535"/>
      <c r="BQ19" s="1535"/>
      <c r="BR19" s="1535"/>
      <c r="BS19" s="1535"/>
      <c r="BT19" s="1535"/>
      <c r="BU19" s="1535"/>
      <c r="BV19" s="1556"/>
      <c r="BW19" s="1533">
        <v>6500</v>
      </c>
      <c r="BX19" s="1749"/>
      <c r="BY19" s="1749"/>
      <c r="BZ19" s="1749"/>
      <c r="CA19" s="1749"/>
      <c r="CB19" s="1749"/>
      <c r="CC19" s="1749"/>
      <c r="CD19" s="1750"/>
      <c r="CE19" s="1534">
        <f>BW19*12</f>
        <v>78000</v>
      </c>
      <c r="CF19" s="1535"/>
      <c r="CG19" s="1535"/>
      <c r="CH19" s="1535"/>
      <c r="CI19" s="1535"/>
      <c r="CJ19" s="1535"/>
      <c r="CK19" s="1535"/>
      <c r="CL19" s="1535"/>
      <c r="CM19" s="1556"/>
      <c r="CN19" s="726"/>
      <c r="CO19" s="726"/>
      <c r="CP19" s="726"/>
      <c r="CQ19" s="726"/>
      <c r="CR19" s="726"/>
      <c r="CS19" s="726"/>
      <c r="CT19" s="726"/>
      <c r="CU19" s="726"/>
      <c r="CV19" s="726"/>
      <c r="CW19" s="726"/>
      <c r="CX19" s="726"/>
      <c r="CY19" s="726"/>
      <c r="CZ19" s="726"/>
      <c r="DA19" s="726"/>
      <c r="DB19" s="726"/>
      <c r="DC19" s="726"/>
      <c r="DD19" s="726"/>
      <c r="DE19" s="726"/>
      <c r="DF19" s="726"/>
      <c r="DG19" s="726"/>
      <c r="DH19" s="726"/>
      <c r="DI19" s="726"/>
      <c r="DJ19" s="726"/>
      <c r="DK19" s="726"/>
      <c r="DL19" s="726"/>
      <c r="DM19" s="726"/>
      <c r="DN19" s="726"/>
      <c r="DO19" s="726"/>
      <c r="DP19" s="726"/>
      <c r="DQ19" s="726"/>
      <c r="DR19" s="726"/>
      <c r="DS19" s="726"/>
      <c r="DT19" s="726"/>
      <c r="DU19" s="726"/>
      <c r="DV19" s="726"/>
      <c r="DW19" s="726"/>
      <c r="DX19" s="726"/>
      <c r="DY19" s="726"/>
      <c r="DZ19" s="726"/>
      <c r="EA19" s="726"/>
      <c r="EB19" s="726"/>
      <c r="EC19" s="726"/>
      <c r="ED19" s="726"/>
      <c r="EE19" s="726"/>
      <c r="EF19" s="726"/>
      <c r="EG19" s="726"/>
      <c r="EH19" s="726"/>
      <c r="EI19" s="726"/>
      <c r="EJ19" s="726"/>
      <c r="EK19" s="726"/>
      <c r="EL19" s="726"/>
      <c r="EM19" s="726"/>
      <c r="EN19" s="726"/>
      <c r="EO19" s="726"/>
      <c r="EP19" s="726"/>
      <c r="EQ19" s="726"/>
      <c r="ER19" s="726"/>
      <c r="ES19" s="726"/>
      <c r="ET19" s="726"/>
      <c r="EU19" s="726"/>
      <c r="EV19" s="726"/>
      <c r="EW19" s="726"/>
    </row>
    <row r="20" spans="1:154" ht="11.25" customHeight="1" x14ac:dyDescent="0.15">
      <c r="A20" s="1745"/>
      <c r="B20" s="1768"/>
      <c r="C20" s="1770"/>
      <c r="D20" s="1771"/>
      <c r="E20" s="1771"/>
      <c r="F20" s="917"/>
      <c r="G20" s="1781"/>
      <c r="H20" s="1782"/>
      <c r="I20" s="1782"/>
      <c r="J20" s="1782"/>
      <c r="K20" s="1782"/>
      <c r="L20" s="1782"/>
      <c r="M20" s="1782"/>
      <c r="N20" s="1783"/>
      <c r="O20" s="1589"/>
      <c r="P20" s="1590"/>
      <c r="Q20" s="1590"/>
      <c r="R20" s="1590"/>
      <c r="S20" s="1590"/>
      <c r="T20" s="1590"/>
      <c r="U20" s="1590"/>
      <c r="V20" s="1590"/>
      <c r="W20" s="1591"/>
      <c r="X20" s="1781"/>
      <c r="Y20" s="1782"/>
      <c r="Z20" s="1782"/>
      <c r="AA20" s="1782"/>
      <c r="AB20" s="1782"/>
      <c r="AC20" s="1782"/>
      <c r="AD20" s="1782"/>
      <c r="AE20" s="1783"/>
      <c r="AF20" s="1589"/>
      <c r="AG20" s="1590"/>
      <c r="AH20" s="1590"/>
      <c r="AI20" s="1590"/>
      <c r="AJ20" s="1590"/>
      <c r="AK20" s="1590"/>
      <c r="AL20" s="1590"/>
      <c r="AM20" s="1590"/>
      <c r="AN20" s="1591"/>
      <c r="AO20" s="1782"/>
      <c r="AP20" s="1782"/>
      <c r="AQ20" s="1782"/>
      <c r="AR20" s="1782"/>
      <c r="AS20" s="1782"/>
      <c r="AT20" s="1782"/>
      <c r="AU20" s="1782"/>
      <c r="AV20" s="1783"/>
      <c r="AW20" s="1589"/>
      <c r="AX20" s="1590"/>
      <c r="AY20" s="1590"/>
      <c r="AZ20" s="1590"/>
      <c r="BA20" s="1590"/>
      <c r="BB20" s="1590"/>
      <c r="BC20" s="1590"/>
      <c r="BD20" s="1590"/>
      <c r="BE20" s="1591"/>
      <c r="BF20" s="1782"/>
      <c r="BG20" s="1782"/>
      <c r="BH20" s="1782"/>
      <c r="BI20" s="1782"/>
      <c r="BJ20" s="1782"/>
      <c r="BK20" s="1782"/>
      <c r="BL20" s="1782"/>
      <c r="BM20" s="1783"/>
      <c r="BN20" s="1589"/>
      <c r="BO20" s="1590"/>
      <c r="BP20" s="1590"/>
      <c r="BQ20" s="1590"/>
      <c r="BR20" s="1590"/>
      <c r="BS20" s="1590"/>
      <c r="BT20" s="1590"/>
      <c r="BU20" s="1590"/>
      <c r="BV20" s="1591"/>
      <c r="BW20" s="1781"/>
      <c r="BX20" s="1782"/>
      <c r="BY20" s="1782"/>
      <c r="BZ20" s="1782"/>
      <c r="CA20" s="1782"/>
      <c r="CB20" s="1782"/>
      <c r="CC20" s="1782"/>
      <c r="CD20" s="1783"/>
      <c r="CE20" s="1589"/>
      <c r="CF20" s="1590"/>
      <c r="CG20" s="1590"/>
      <c r="CH20" s="1590"/>
      <c r="CI20" s="1590"/>
      <c r="CJ20" s="1590"/>
      <c r="CK20" s="1590"/>
      <c r="CL20" s="1590"/>
      <c r="CM20" s="1591"/>
      <c r="CN20" s="726"/>
      <c r="CO20" s="726"/>
      <c r="CP20" s="726"/>
      <c r="CQ20" s="726"/>
      <c r="CR20" s="726"/>
      <c r="CS20" s="726"/>
      <c r="CT20" s="726"/>
      <c r="CU20" s="726"/>
      <c r="CV20" s="726"/>
      <c r="CW20" s="726"/>
      <c r="CX20" s="726"/>
      <c r="CY20" s="726"/>
      <c r="CZ20" s="726"/>
      <c r="DA20" s="726"/>
      <c r="DB20" s="726"/>
      <c r="DC20" s="726"/>
      <c r="DD20" s="726"/>
      <c r="DE20" s="726"/>
      <c r="DF20" s="726"/>
      <c r="DG20" s="726"/>
      <c r="DH20" s="726"/>
      <c r="DI20" s="726"/>
      <c r="DJ20" s="726"/>
      <c r="DK20" s="726"/>
      <c r="DL20" s="726"/>
      <c r="DM20" s="726"/>
      <c r="DN20" s="726"/>
      <c r="DO20" s="726"/>
      <c r="DP20" s="726"/>
      <c r="DQ20" s="726"/>
      <c r="DR20" s="726"/>
      <c r="DS20" s="726"/>
      <c r="DT20" s="726"/>
      <c r="DU20" s="726"/>
      <c r="DV20" s="726"/>
      <c r="DW20" s="726"/>
      <c r="DX20" s="726"/>
      <c r="DY20" s="726"/>
      <c r="DZ20" s="726"/>
      <c r="EA20" s="726"/>
      <c r="EB20" s="726"/>
      <c r="EC20" s="726"/>
      <c r="ED20" s="726"/>
      <c r="EE20" s="726"/>
      <c r="EF20" s="726"/>
      <c r="EG20" s="726"/>
      <c r="EH20" s="726"/>
      <c r="EI20" s="726"/>
      <c r="EJ20" s="726"/>
      <c r="EK20" s="726"/>
      <c r="EL20" s="726"/>
      <c r="EM20" s="726"/>
      <c r="EN20" s="726"/>
      <c r="EO20" s="726"/>
      <c r="EP20" s="726"/>
      <c r="EQ20" s="726"/>
      <c r="ER20" s="726"/>
      <c r="ES20" s="726"/>
      <c r="ET20" s="726"/>
      <c r="EU20" s="726"/>
      <c r="EV20" s="726"/>
      <c r="EW20" s="726"/>
    </row>
    <row r="21" spans="1:154" ht="12" customHeight="1" x14ac:dyDescent="0.15">
      <c r="A21" s="1745"/>
      <c r="B21" s="1784"/>
      <c r="C21" s="1769" t="s">
        <v>886</v>
      </c>
      <c r="D21" s="1759" t="s">
        <v>49</v>
      </c>
      <c r="E21" s="1760"/>
      <c r="F21" s="914"/>
      <c r="G21" s="1533">
        <v>0</v>
      </c>
      <c r="H21" s="1749"/>
      <c r="I21" s="1749"/>
      <c r="J21" s="1749"/>
      <c r="K21" s="1749"/>
      <c r="L21" s="1749"/>
      <c r="M21" s="1749"/>
      <c r="N21" s="1750"/>
      <c r="O21" s="1545">
        <v>0</v>
      </c>
      <c r="P21" s="1546"/>
      <c r="Q21" s="1762"/>
      <c r="R21" s="1762"/>
      <c r="S21" s="1762"/>
      <c r="T21" s="1762"/>
      <c r="U21" s="1762"/>
      <c r="V21" s="1762"/>
      <c r="W21" s="1785"/>
      <c r="X21" s="1533">
        <v>0</v>
      </c>
      <c r="Y21" s="1749"/>
      <c r="Z21" s="1749"/>
      <c r="AA21" s="1749"/>
      <c r="AB21" s="1749"/>
      <c r="AC21" s="1749"/>
      <c r="AD21" s="1749"/>
      <c r="AE21" s="1750"/>
      <c r="AF21" s="1534">
        <v>0</v>
      </c>
      <c r="AG21" s="1535"/>
      <c r="AH21" s="1535"/>
      <c r="AI21" s="1535"/>
      <c r="AJ21" s="1535"/>
      <c r="AK21" s="1535"/>
      <c r="AL21" s="1535"/>
      <c r="AM21" s="1535"/>
      <c r="AN21" s="1556"/>
      <c r="AO21" s="1535">
        <v>0</v>
      </c>
      <c r="AP21" s="1749"/>
      <c r="AQ21" s="1749"/>
      <c r="AR21" s="1749"/>
      <c r="AS21" s="1749"/>
      <c r="AT21" s="1749"/>
      <c r="AU21" s="1749"/>
      <c r="AV21" s="1750"/>
      <c r="AW21" s="1534">
        <v>0</v>
      </c>
      <c r="AX21" s="1535"/>
      <c r="AY21" s="1535"/>
      <c r="AZ21" s="1535"/>
      <c r="BA21" s="1535"/>
      <c r="BB21" s="1535"/>
      <c r="BC21" s="1535"/>
      <c r="BD21" s="1535"/>
      <c r="BE21" s="1535"/>
      <c r="BF21" s="1533">
        <v>0</v>
      </c>
      <c r="BG21" s="1749"/>
      <c r="BH21" s="1749"/>
      <c r="BI21" s="1749"/>
      <c r="BJ21" s="1749"/>
      <c r="BK21" s="1749"/>
      <c r="BL21" s="1749"/>
      <c r="BM21" s="1750"/>
      <c r="BN21" s="1534">
        <v>0</v>
      </c>
      <c r="BO21" s="1535"/>
      <c r="BP21" s="1535"/>
      <c r="BQ21" s="1535"/>
      <c r="BR21" s="1535"/>
      <c r="BS21" s="1535"/>
      <c r="BT21" s="1535"/>
      <c r="BU21" s="1535"/>
      <c r="BV21" s="1556"/>
      <c r="BW21" s="1533">
        <v>0</v>
      </c>
      <c r="BX21" s="1749"/>
      <c r="BY21" s="1749"/>
      <c r="BZ21" s="1749"/>
      <c r="CA21" s="1749"/>
      <c r="CB21" s="1749"/>
      <c r="CC21" s="1749"/>
      <c r="CD21" s="1750"/>
      <c r="CE21" s="1534">
        <v>0</v>
      </c>
      <c r="CF21" s="1535"/>
      <c r="CG21" s="1535"/>
      <c r="CH21" s="1535"/>
      <c r="CI21" s="1535"/>
      <c r="CJ21" s="1535"/>
      <c r="CK21" s="1535"/>
      <c r="CL21" s="1535"/>
      <c r="CM21" s="1556"/>
      <c r="CN21" s="726"/>
      <c r="CO21" s="726"/>
      <c r="CP21" s="726"/>
      <c r="CQ21" s="726"/>
      <c r="CR21" s="726"/>
      <c r="CS21" s="726"/>
      <c r="CT21" s="726"/>
      <c r="CU21" s="726"/>
      <c r="CV21" s="726"/>
      <c r="CW21" s="726"/>
      <c r="CX21" s="726"/>
      <c r="CY21" s="726"/>
      <c r="CZ21" s="726"/>
      <c r="DA21" s="726"/>
      <c r="DB21" s="726"/>
      <c r="DC21" s="726"/>
      <c r="DD21" s="726"/>
      <c r="DE21" s="726"/>
      <c r="DF21" s="726"/>
      <c r="DG21" s="726"/>
      <c r="DH21" s="726"/>
      <c r="DI21" s="726"/>
      <c r="DJ21" s="726"/>
      <c r="DK21" s="726"/>
      <c r="DL21" s="726"/>
      <c r="DM21" s="726"/>
      <c r="DN21" s="726"/>
      <c r="DO21" s="726"/>
      <c r="DP21" s="726"/>
      <c r="DQ21" s="726"/>
      <c r="DR21" s="726"/>
      <c r="DS21" s="726"/>
      <c r="DT21" s="726"/>
      <c r="DU21" s="726"/>
      <c r="DV21" s="726"/>
      <c r="DW21" s="726"/>
      <c r="DX21" s="726"/>
      <c r="DY21" s="726"/>
      <c r="DZ21" s="726"/>
      <c r="EA21" s="726"/>
      <c r="EB21" s="726"/>
      <c r="EC21" s="726"/>
      <c r="ED21" s="726"/>
      <c r="EE21" s="726"/>
      <c r="EF21" s="726"/>
      <c r="EG21" s="726"/>
      <c r="EH21" s="726"/>
      <c r="EI21" s="726"/>
      <c r="EJ21" s="726"/>
      <c r="EK21" s="726"/>
      <c r="EL21" s="726"/>
      <c r="EM21" s="726"/>
      <c r="EN21" s="726"/>
      <c r="EO21" s="726"/>
      <c r="EP21" s="726"/>
      <c r="EQ21" s="726"/>
      <c r="ER21" s="726"/>
      <c r="ES21" s="726"/>
      <c r="ET21" s="726"/>
      <c r="EU21" s="726"/>
      <c r="EV21" s="726"/>
      <c r="EW21" s="726"/>
    </row>
    <row r="22" spans="1:154" ht="12" customHeight="1" x14ac:dyDescent="0.15">
      <c r="A22" s="1745"/>
      <c r="B22" s="1782"/>
      <c r="C22" s="1770"/>
      <c r="D22" s="1771"/>
      <c r="E22" s="1771"/>
      <c r="F22" s="917"/>
      <c r="G22" s="1781"/>
      <c r="H22" s="1782"/>
      <c r="I22" s="1782"/>
      <c r="J22" s="1782"/>
      <c r="K22" s="1782"/>
      <c r="L22" s="1782"/>
      <c r="M22" s="1782"/>
      <c r="N22" s="1783"/>
      <c r="O22" s="1786"/>
      <c r="P22" s="1762"/>
      <c r="Q22" s="1762"/>
      <c r="R22" s="1762"/>
      <c r="S22" s="1762"/>
      <c r="T22" s="1762"/>
      <c r="U22" s="1762"/>
      <c r="V22" s="1762"/>
      <c r="W22" s="1785"/>
      <c r="X22" s="1781"/>
      <c r="Y22" s="1782"/>
      <c r="Z22" s="1782"/>
      <c r="AA22" s="1782"/>
      <c r="AB22" s="1782"/>
      <c r="AC22" s="1782"/>
      <c r="AD22" s="1782"/>
      <c r="AE22" s="1783"/>
      <c r="AF22" s="1589"/>
      <c r="AG22" s="1590"/>
      <c r="AH22" s="1590"/>
      <c r="AI22" s="1590"/>
      <c r="AJ22" s="1590"/>
      <c r="AK22" s="1590"/>
      <c r="AL22" s="1590"/>
      <c r="AM22" s="1590"/>
      <c r="AN22" s="1591"/>
      <c r="AO22" s="1782"/>
      <c r="AP22" s="1782"/>
      <c r="AQ22" s="1782"/>
      <c r="AR22" s="1782"/>
      <c r="AS22" s="1782"/>
      <c r="AT22" s="1782"/>
      <c r="AU22" s="1782"/>
      <c r="AV22" s="1783"/>
      <c r="AW22" s="1589"/>
      <c r="AX22" s="1590"/>
      <c r="AY22" s="1590"/>
      <c r="AZ22" s="1590"/>
      <c r="BA22" s="1590"/>
      <c r="BB22" s="1590"/>
      <c r="BC22" s="1590"/>
      <c r="BD22" s="1590"/>
      <c r="BE22" s="1590"/>
      <c r="BF22" s="1781"/>
      <c r="BG22" s="1782"/>
      <c r="BH22" s="1782"/>
      <c r="BI22" s="1782"/>
      <c r="BJ22" s="1782"/>
      <c r="BK22" s="1782"/>
      <c r="BL22" s="1782"/>
      <c r="BM22" s="1783"/>
      <c r="BN22" s="1589"/>
      <c r="BO22" s="1590"/>
      <c r="BP22" s="1590"/>
      <c r="BQ22" s="1590"/>
      <c r="BR22" s="1590"/>
      <c r="BS22" s="1590"/>
      <c r="BT22" s="1590"/>
      <c r="BU22" s="1590"/>
      <c r="BV22" s="1591"/>
      <c r="BW22" s="1781"/>
      <c r="BX22" s="1782"/>
      <c r="BY22" s="1782"/>
      <c r="BZ22" s="1782"/>
      <c r="CA22" s="1782"/>
      <c r="CB22" s="1782"/>
      <c r="CC22" s="1782"/>
      <c r="CD22" s="1783"/>
      <c r="CE22" s="1589"/>
      <c r="CF22" s="1590"/>
      <c r="CG22" s="1590"/>
      <c r="CH22" s="1590"/>
      <c r="CI22" s="1590"/>
      <c r="CJ22" s="1590"/>
      <c r="CK22" s="1590"/>
      <c r="CL22" s="1590"/>
      <c r="CM22" s="1591"/>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6"/>
      <c r="ED22" s="726"/>
      <c r="EE22" s="726"/>
      <c r="EF22" s="726"/>
      <c r="EG22" s="726"/>
      <c r="EH22" s="726"/>
      <c r="EI22" s="726"/>
      <c r="EJ22" s="726"/>
      <c r="EK22" s="726"/>
      <c r="EL22" s="726"/>
      <c r="EM22" s="726"/>
      <c r="EN22" s="726"/>
      <c r="EO22" s="726"/>
      <c r="EP22" s="726"/>
      <c r="EQ22" s="726"/>
      <c r="ER22" s="726"/>
      <c r="ES22" s="726"/>
      <c r="ET22" s="726"/>
      <c r="EU22" s="726"/>
      <c r="EV22" s="726"/>
      <c r="EW22" s="726"/>
    </row>
    <row r="23" spans="1:154" ht="12.75" customHeight="1" x14ac:dyDescent="0.15">
      <c r="A23" s="1745"/>
      <c r="B23" s="1788"/>
      <c r="C23" s="1758" t="s">
        <v>69</v>
      </c>
      <c r="D23" s="1759" t="s">
        <v>53</v>
      </c>
      <c r="E23" s="1760"/>
      <c r="F23" s="855"/>
      <c r="G23" s="1609">
        <v>5600</v>
      </c>
      <c r="H23" s="1610"/>
      <c r="I23" s="1610"/>
      <c r="J23" s="1610"/>
      <c r="K23" s="1610"/>
      <c r="L23" s="1610"/>
      <c r="M23" s="1610"/>
      <c r="N23" s="1611"/>
      <c r="O23" s="1612">
        <f>G23*9</f>
        <v>50400</v>
      </c>
      <c r="P23" s="1610"/>
      <c r="Q23" s="1610"/>
      <c r="R23" s="1610"/>
      <c r="S23" s="1610"/>
      <c r="T23" s="1610"/>
      <c r="U23" s="1610"/>
      <c r="V23" s="1610"/>
      <c r="W23" s="1613"/>
      <c r="X23" s="1609">
        <v>6300</v>
      </c>
      <c r="Y23" s="1610"/>
      <c r="Z23" s="1610"/>
      <c r="AA23" s="1610"/>
      <c r="AB23" s="1610"/>
      <c r="AC23" s="1610"/>
      <c r="AD23" s="1610"/>
      <c r="AE23" s="1611"/>
      <c r="AF23" s="1612">
        <f>X23*9</f>
        <v>56700</v>
      </c>
      <c r="AG23" s="1610"/>
      <c r="AH23" s="1610"/>
      <c r="AI23" s="1610"/>
      <c r="AJ23" s="1610"/>
      <c r="AK23" s="1610"/>
      <c r="AL23" s="1610"/>
      <c r="AM23" s="1610"/>
      <c r="AN23" s="1613"/>
      <c r="AO23" s="1610">
        <v>6800</v>
      </c>
      <c r="AP23" s="1610"/>
      <c r="AQ23" s="1610"/>
      <c r="AR23" s="1610"/>
      <c r="AS23" s="1610"/>
      <c r="AT23" s="1610"/>
      <c r="AU23" s="1610"/>
      <c r="AV23" s="1611"/>
      <c r="AW23" s="1612">
        <f>AO23*9</f>
        <v>61200</v>
      </c>
      <c r="AX23" s="1610"/>
      <c r="AY23" s="1610"/>
      <c r="AZ23" s="1610"/>
      <c r="BA23" s="1610"/>
      <c r="BB23" s="1610"/>
      <c r="BC23" s="1610"/>
      <c r="BD23" s="1610"/>
      <c r="BE23" s="1610"/>
      <c r="BF23" s="1609">
        <v>7000</v>
      </c>
      <c r="BG23" s="1610"/>
      <c r="BH23" s="1610"/>
      <c r="BI23" s="1610"/>
      <c r="BJ23" s="1610"/>
      <c r="BK23" s="1610"/>
      <c r="BL23" s="1610"/>
      <c r="BM23" s="1611"/>
      <c r="BN23" s="1612">
        <f>BF23*9</f>
        <v>63000</v>
      </c>
      <c r="BO23" s="1610"/>
      <c r="BP23" s="1610"/>
      <c r="BQ23" s="1610"/>
      <c r="BR23" s="1610"/>
      <c r="BS23" s="1610"/>
      <c r="BT23" s="1610"/>
      <c r="BU23" s="1610"/>
      <c r="BV23" s="1613"/>
      <c r="BW23" s="1609">
        <v>7000</v>
      </c>
      <c r="BX23" s="1610"/>
      <c r="BY23" s="1610"/>
      <c r="BZ23" s="1610"/>
      <c r="CA23" s="1610"/>
      <c r="CB23" s="1610"/>
      <c r="CC23" s="1610"/>
      <c r="CD23" s="1611"/>
      <c r="CE23" s="1612">
        <v>63900</v>
      </c>
      <c r="CF23" s="1610"/>
      <c r="CG23" s="1610"/>
      <c r="CH23" s="1610"/>
      <c r="CI23" s="1610"/>
      <c r="CJ23" s="1610"/>
      <c r="CK23" s="1610"/>
      <c r="CL23" s="1610"/>
      <c r="CM23" s="1613"/>
      <c r="CN23" s="726"/>
      <c r="CO23" s="726"/>
      <c r="CP23" s="726"/>
      <c r="CQ23" s="726"/>
      <c r="CR23" s="726"/>
      <c r="CS23" s="726"/>
      <c r="CT23" s="726"/>
      <c r="CU23" s="726"/>
      <c r="CV23" s="726"/>
      <c r="CW23" s="726"/>
      <c r="CX23" s="726"/>
      <c r="CY23" s="726"/>
      <c r="CZ23" s="726"/>
      <c r="DA23" s="726"/>
      <c r="DB23" s="726"/>
      <c r="DC23" s="726"/>
      <c r="DD23" s="726"/>
      <c r="DE23" s="726"/>
      <c r="DF23" s="726"/>
      <c r="DG23" s="726"/>
      <c r="DH23" s="726"/>
      <c r="DI23" s="726"/>
      <c r="DJ23" s="726"/>
      <c r="DK23" s="726"/>
      <c r="DL23" s="726"/>
      <c r="DM23" s="726"/>
      <c r="DN23" s="726"/>
      <c r="DO23" s="726"/>
      <c r="DP23" s="726"/>
      <c r="DQ23" s="726"/>
      <c r="DR23" s="726"/>
      <c r="DS23" s="726"/>
      <c r="DT23" s="726"/>
      <c r="DU23" s="726"/>
      <c r="DV23" s="726"/>
      <c r="DW23" s="726"/>
      <c r="DX23" s="726"/>
      <c r="DY23" s="726"/>
      <c r="DZ23" s="726"/>
      <c r="EA23" s="726"/>
      <c r="EB23" s="726"/>
      <c r="EC23" s="726"/>
      <c r="ED23" s="726"/>
      <c r="EE23" s="726"/>
      <c r="EF23" s="726"/>
      <c r="EG23" s="726"/>
      <c r="EH23" s="726"/>
      <c r="EI23" s="726"/>
      <c r="EJ23" s="726"/>
      <c r="EK23" s="726"/>
      <c r="EL23" s="726"/>
      <c r="EM23" s="726"/>
      <c r="EN23" s="726"/>
      <c r="EO23" s="726"/>
      <c r="EP23" s="726"/>
      <c r="EQ23" s="726"/>
      <c r="ER23" s="726"/>
      <c r="ES23" s="726"/>
      <c r="ET23" s="726"/>
      <c r="EU23" s="726"/>
      <c r="EV23" s="726"/>
      <c r="EW23" s="726"/>
    </row>
    <row r="24" spans="1:154" ht="12.75" customHeight="1" x14ac:dyDescent="0.15">
      <c r="A24" s="1745"/>
      <c r="B24" s="1762"/>
      <c r="C24" s="1758"/>
      <c r="D24" s="1787" t="s">
        <v>55</v>
      </c>
      <c r="E24" s="1771"/>
      <c r="F24" s="855"/>
      <c r="G24" s="1559">
        <v>5800</v>
      </c>
      <c r="H24" s="1563"/>
      <c r="I24" s="1563"/>
      <c r="J24" s="1563"/>
      <c r="K24" s="1563"/>
      <c r="L24" s="1563"/>
      <c r="M24" s="1563"/>
      <c r="N24" s="1566"/>
      <c r="O24" s="1562">
        <f>G24*3</f>
        <v>17400</v>
      </c>
      <c r="P24" s="1563"/>
      <c r="Q24" s="1563"/>
      <c r="R24" s="1563"/>
      <c r="S24" s="1563"/>
      <c r="T24" s="1563"/>
      <c r="U24" s="1563"/>
      <c r="V24" s="1563"/>
      <c r="W24" s="1567"/>
      <c r="X24" s="1559">
        <v>6400</v>
      </c>
      <c r="Y24" s="1563"/>
      <c r="Z24" s="1563"/>
      <c r="AA24" s="1563"/>
      <c r="AB24" s="1563"/>
      <c r="AC24" s="1563"/>
      <c r="AD24" s="1563"/>
      <c r="AE24" s="1566"/>
      <c r="AF24" s="1562">
        <f>X24*3</f>
        <v>19200</v>
      </c>
      <c r="AG24" s="1563"/>
      <c r="AH24" s="1563"/>
      <c r="AI24" s="1563"/>
      <c r="AJ24" s="1563"/>
      <c r="AK24" s="1563"/>
      <c r="AL24" s="1563"/>
      <c r="AM24" s="1563"/>
      <c r="AN24" s="1567"/>
      <c r="AO24" s="1563">
        <v>6900</v>
      </c>
      <c r="AP24" s="1563"/>
      <c r="AQ24" s="1563"/>
      <c r="AR24" s="1563"/>
      <c r="AS24" s="1563"/>
      <c r="AT24" s="1563"/>
      <c r="AU24" s="1563"/>
      <c r="AV24" s="1566"/>
      <c r="AW24" s="1562">
        <f>AO24*3</f>
        <v>20700</v>
      </c>
      <c r="AX24" s="1563"/>
      <c r="AY24" s="1563"/>
      <c r="AZ24" s="1563"/>
      <c r="BA24" s="1563"/>
      <c r="BB24" s="1563"/>
      <c r="BC24" s="1563"/>
      <c r="BD24" s="1563"/>
      <c r="BE24" s="1563"/>
      <c r="BF24" s="1559">
        <v>7000</v>
      </c>
      <c r="BG24" s="1563"/>
      <c r="BH24" s="1563"/>
      <c r="BI24" s="1563"/>
      <c r="BJ24" s="1563"/>
      <c r="BK24" s="1563"/>
      <c r="BL24" s="1563"/>
      <c r="BM24" s="1566"/>
      <c r="BN24" s="1562">
        <f>BF24*3</f>
        <v>21000</v>
      </c>
      <c r="BO24" s="1563"/>
      <c r="BP24" s="1563"/>
      <c r="BQ24" s="1563"/>
      <c r="BR24" s="1563"/>
      <c r="BS24" s="1563"/>
      <c r="BT24" s="1563"/>
      <c r="BU24" s="1563"/>
      <c r="BV24" s="1567"/>
      <c r="BW24" s="1559">
        <v>7000</v>
      </c>
      <c r="BX24" s="1563"/>
      <c r="BY24" s="1563"/>
      <c r="BZ24" s="1563"/>
      <c r="CA24" s="1563"/>
      <c r="CB24" s="1563"/>
      <c r="CC24" s="1563"/>
      <c r="CD24" s="1566"/>
      <c r="CE24" s="1562">
        <v>21300</v>
      </c>
      <c r="CF24" s="1563"/>
      <c r="CG24" s="1563"/>
      <c r="CH24" s="1563"/>
      <c r="CI24" s="1563"/>
      <c r="CJ24" s="1563"/>
      <c r="CK24" s="1563"/>
      <c r="CL24" s="1563"/>
      <c r="CM24" s="1567"/>
      <c r="CN24" s="726"/>
      <c r="CO24" s="726"/>
      <c r="CP24" s="726"/>
      <c r="CQ24" s="726"/>
      <c r="CR24" s="726"/>
      <c r="CS24" s="726"/>
      <c r="CT24" s="726"/>
      <c r="CU24" s="726"/>
      <c r="CV24" s="726"/>
      <c r="CW24" s="726"/>
      <c r="CX24" s="726"/>
      <c r="CY24" s="726"/>
      <c r="CZ24" s="726"/>
      <c r="DA24" s="726"/>
      <c r="DB24" s="726"/>
      <c r="DC24" s="726"/>
      <c r="DD24" s="726"/>
      <c r="DE24" s="726"/>
      <c r="DF24" s="726"/>
      <c r="DG24" s="726"/>
      <c r="DH24" s="726"/>
      <c r="DI24" s="726"/>
      <c r="DJ24" s="726"/>
      <c r="DK24" s="726"/>
      <c r="DL24" s="726"/>
      <c r="DM24" s="726"/>
      <c r="DN24" s="726"/>
      <c r="DO24" s="726"/>
      <c r="DP24" s="726"/>
      <c r="DQ24" s="726"/>
      <c r="DR24" s="726"/>
      <c r="DS24" s="726"/>
      <c r="DT24" s="726"/>
      <c r="DU24" s="726"/>
      <c r="DV24" s="726"/>
      <c r="DW24" s="726"/>
      <c r="DX24" s="726"/>
      <c r="DY24" s="726"/>
      <c r="DZ24" s="726"/>
      <c r="EA24" s="726"/>
      <c r="EB24" s="726"/>
      <c r="EC24" s="726"/>
      <c r="ED24" s="726"/>
      <c r="EE24" s="726"/>
      <c r="EF24" s="726"/>
      <c r="EG24" s="726"/>
      <c r="EH24" s="726"/>
      <c r="EI24" s="726"/>
      <c r="EJ24" s="726"/>
      <c r="EK24" s="726"/>
      <c r="EL24" s="726"/>
      <c r="EM24" s="726"/>
      <c r="EN24" s="726"/>
      <c r="EO24" s="726"/>
      <c r="EP24" s="726"/>
      <c r="EQ24" s="726"/>
      <c r="ER24" s="726"/>
      <c r="ES24" s="726"/>
      <c r="ET24" s="726"/>
      <c r="EU24" s="726"/>
      <c r="EV24" s="726"/>
      <c r="EW24" s="726"/>
    </row>
    <row r="25" spans="1:154" ht="19.5" customHeight="1" x14ac:dyDescent="0.15">
      <c r="A25" s="1745"/>
      <c r="B25" s="493"/>
      <c r="C25" s="494" t="s">
        <v>57</v>
      </c>
      <c r="D25" s="1794" t="s">
        <v>58</v>
      </c>
      <c r="E25" s="1795"/>
      <c r="F25" s="919"/>
      <c r="G25" s="1617">
        <v>0</v>
      </c>
      <c r="H25" s="1782"/>
      <c r="I25" s="1782"/>
      <c r="J25" s="1782"/>
      <c r="K25" s="1782"/>
      <c r="L25" s="1782"/>
      <c r="M25" s="1782"/>
      <c r="N25" s="1783"/>
      <c r="O25" s="1589">
        <v>0</v>
      </c>
      <c r="P25" s="1590"/>
      <c r="Q25" s="1782"/>
      <c r="R25" s="1782"/>
      <c r="S25" s="1782"/>
      <c r="T25" s="1782"/>
      <c r="U25" s="1782"/>
      <c r="V25" s="1782"/>
      <c r="W25" s="1796"/>
      <c r="X25" s="1625">
        <v>0</v>
      </c>
      <c r="Y25" s="1789"/>
      <c r="Z25" s="1789"/>
      <c r="AA25" s="1789"/>
      <c r="AB25" s="1789"/>
      <c r="AC25" s="1789"/>
      <c r="AD25" s="1789"/>
      <c r="AE25" s="1790"/>
      <c r="AF25" s="1622">
        <v>0</v>
      </c>
      <c r="AG25" s="1619"/>
      <c r="AH25" s="1789"/>
      <c r="AI25" s="1789"/>
      <c r="AJ25" s="1789"/>
      <c r="AK25" s="1789"/>
      <c r="AL25" s="1789"/>
      <c r="AM25" s="1789"/>
      <c r="AN25" s="1791"/>
      <c r="AO25" s="1619">
        <v>0</v>
      </c>
      <c r="AP25" s="1789"/>
      <c r="AQ25" s="1789"/>
      <c r="AR25" s="1789"/>
      <c r="AS25" s="1789"/>
      <c r="AT25" s="1789"/>
      <c r="AU25" s="1789"/>
      <c r="AV25" s="1790"/>
      <c r="AW25" s="1622">
        <v>0</v>
      </c>
      <c r="AX25" s="1619"/>
      <c r="AY25" s="1789"/>
      <c r="AZ25" s="1789"/>
      <c r="BA25" s="1789"/>
      <c r="BB25" s="1789"/>
      <c r="BC25" s="1789"/>
      <c r="BD25" s="1789"/>
      <c r="BE25" s="1789"/>
      <c r="BF25" s="1625">
        <v>0</v>
      </c>
      <c r="BG25" s="1789"/>
      <c r="BH25" s="1789"/>
      <c r="BI25" s="1789"/>
      <c r="BJ25" s="1789"/>
      <c r="BK25" s="1789"/>
      <c r="BL25" s="1789"/>
      <c r="BM25" s="1790"/>
      <c r="BN25" s="1622">
        <v>0</v>
      </c>
      <c r="BO25" s="1619"/>
      <c r="BP25" s="1789"/>
      <c r="BQ25" s="1789"/>
      <c r="BR25" s="1789"/>
      <c r="BS25" s="1789"/>
      <c r="BT25" s="1789"/>
      <c r="BU25" s="1789"/>
      <c r="BV25" s="1791"/>
      <c r="BW25" s="1625">
        <v>0</v>
      </c>
      <c r="BX25" s="1789"/>
      <c r="BY25" s="1789"/>
      <c r="BZ25" s="1789"/>
      <c r="CA25" s="1789"/>
      <c r="CB25" s="1789"/>
      <c r="CC25" s="1789"/>
      <c r="CD25" s="1790"/>
      <c r="CE25" s="1622">
        <v>0</v>
      </c>
      <c r="CF25" s="1619"/>
      <c r="CG25" s="1789"/>
      <c r="CH25" s="1789"/>
      <c r="CI25" s="1789"/>
      <c r="CJ25" s="1789"/>
      <c r="CK25" s="1789"/>
      <c r="CL25" s="1789"/>
      <c r="CM25" s="1791"/>
      <c r="CN25" s="726"/>
      <c r="CO25" s="726"/>
      <c r="CP25" s="726"/>
      <c r="CQ25" s="726"/>
      <c r="CR25" s="726"/>
      <c r="CS25" s="726"/>
      <c r="CT25" s="726"/>
      <c r="CU25" s="726"/>
      <c r="CV25" s="726"/>
      <c r="CW25" s="726"/>
      <c r="CX25" s="726"/>
      <c r="CY25" s="726"/>
      <c r="CZ25" s="726"/>
      <c r="DA25" s="726"/>
      <c r="DB25" s="726"/>
      <c r="DC25" s="726"/>
      <c r="DD25" s="726"/>
      <c r="DE25" s="726"/>
      <c r="DF25" s="726"/>
      <c r="DG25" s="726"/>
      <c r="DH25" s="726"/>
      <c r="DI25" s="726"/>
      <c r="DJ25" s="726"/>
      <c r="DK25" s="726"/>
      <c r="DL25" s="726"/>
      <c r="DM25" s="726"/>
      <c r="DN25" s="726"/>
      <c r="DO25" s="726"/>
      <c r="DP25" s="726"/>
      <c r="DQ25" s="726"/>
      <c r="DR25" s="726"/>
      <c r="DS25" s="726"/>
      <c r="DT25" s="726"/>
      <c r="DU25" s="726"/>
      <c r="DV25" s="726"/>
      <c r="DW25" s="726"/>
      <c r="DX25" s="726"/>
      <c r="DY25" s="726"/>
      <c r="DZ25" s="726"/>
      <c r="EA25" s="726"/>
      <c r="EB25" s="726"/>
      <c r="EC25" s="726"/>
      <c r="ED25" s="726"/>
      <c r="EE25" s="726"/>
      <c r="EF25" s="726"/>
      <c r="EG25" s="726"/>
      <c r="EH25" s="726"/>
      <c r="EI25" s="726"/>
      <c r="EJ25" s="726"/>
      <c r="EK25" s="726"/>
      <c r="EL25" s="726"/>
      <c r="EM25" s="726"/>
      <c r="EN25" s="726"/>
      <c r="EO25" s="726"/>
      <c r="EP25" s="726"/>
      <c r="EQ25" s="726"/>
      <c r="ER25" s="726"/>
      <c r="ES25" s="726"/>
      <c r="ET25" s="726"/>
      <c r="EU25" s="726"/>
      <c r="EV25" s="726"/>
      <c r="EW25" s="726"/>
    </row>
    <row r="26" spans="1:154" ht="19.5" customHeight="1" x14ac:dyDescent="0.15">
      <c r="A26" s="1745"/>
      <c r="B26" s="916"/>
      <c r="C26" s="1769" t="s">
        <v>888</v>
      </c>
      <c r="D26" s="1759" t="s">
        <v>755</v>
      </c>
      <c r="E26" s="1760"/>
      <c r="F26" s="914"/>
      <c r="G26" s="1533">
        <f>SUM(G12,G14,G16,G19,G21,G23,G25)</f>
        <v>427953</v>
      </c>
      <c r="H26" s="1749"/>
      <c r="I26" s="1749"/>
      <c r="J26" s="1749"/>
      <c r="K26" s="1749"/>
      <c r="L26" s="1749"/>
      <c r="M26" s="1749"/>
      <c r="N26" s="1750"/>
      <c r="O26" s="1534"/>
      <c r="P26" s="1535"/>
      <c r="Q26" s="1749"/>
      <c r="R26" s="1749"/>
      <c r="S26" s="1749"/>
      <c r="T26" s="1749"/>
      <c r="U26" s="1749"/>
      <c r="V26" s="1749"/>
      <c r="W26" s="1793"/>
      <c r="X26" s="1542">
        <f>SUM(X12,X14,X16,X19,X21,X23,X25)</f>
        <v>456076</v>
      </c>
      <c r="Y26" s="1762"/>
      <c r="Z26" s="1762"/>
      <c r="AA26" s="1762"/>
      <c r="AB26" s="1762"/>
      <c r="AC26" s="1762"/>
      <c r="AD26" s="1762"/>
      <c r="AE26" s="1763"/>
      <c r="AF26" s="1534"/>
      <c r="AG26" s="1535"/>
      <c r="AH26" s="1535"/>
      <c r="AI26" s="1535"/>
      <c r="AJ26" s="1535"/>
      <c r="AK26" s="1535"/>
      <c r="AL26" s="1535"/>
      <c r="AM26" s="1535"/>
      <c r="AN26" s="1556"/>
      <c r="AO26" s="1542">
        <f>SUM(AO12,AO14,AO16,AO19,AO21,AO23,AO25)</f>
        <v>462772</v>
      </c>
      <c r="AP26" s="1762"/>
      <c r="AQ26" s="1762"/>
      <c r="AR26" s="1762"/>
      <c r="AS26" s="1762"/>
      <c r="AT26" s="1762"/>
      <c r="AU26" s="1762"/>
      <c r="AV26" s="1763"/>
      <c r="AW26" s="1534"/>
      <c r="AX26" s="1535"/>
      <c r="AY26" s="1535"/>
      <c r="AZ26" s="1535"/>
      <c r="BA26" s="1535"/>
      <c r="BB26" s="1535"/>
      <c r="BC26" s="1535"/>
      <c r="BD26" s="1535"/>
      <c r="BE26" s="1535"/>
      <c r="BF26" s="1542">
        <f>SUM(BF12,BF14,BF16,BF19,BF21,BF23,BF25)</f>
        <v>467471</v>
      </c>
      <c r="BG26" s="1762"/>
      <c r="BH26" s="1762"/>
      <c r="BI26" s="1762"/>
      <c r="BJ26" s="1762"/>
      <c r="BK26" s="1762"/>
      <c r="BL26" s="1762"/>
      <c r="BM26" s="1763"/>
      <c r="BN26" s="1534"/>
      <c r="BO26" s="1535"/>
      <c r="BP26" s="1535"/>
      <c r="BQ26" s="1535"/>
      <c r="BR26" s="1535"/>
      <c r="BS26" s="1535"/>
      <c r="BT26" s="1535"/>
      <c r="BU26" s="1535"/>
      <c r="BV26" s="1556"/>
      <c r="BW26" s="1542">
        <f>SUM(BW12,BW14,BW16,BW19,BW21,BW23,BW25)</f>
        <v>457171</v>
      </c>
      <c r="BX26" s="1762"/>
      <c r="BY26" s="1762"/>
      <c r="BZ26" s="1762"/>
      <c r="CA26" s="1762"/>
      <c r="CB26" s="1762"/>
      <c r="CC26" s="1762"/>
      <c r="CD26" s="1763"/>
      <c r="CE26" s="1534"/>
      <c r="CF26" s="1535"/>
      <c r="CG26" s="1535"/>
      <c r="CH26" s="1535"/>
      <c r="CI26" s="1535"/>
      <c r="CJ26" s="1535"/>
      <c r="CK26" s="1535"/>
      <c r="CL26" s="1535"/>
      <c r="CM26" s="1556"/>
      <c r="CN26" s="726"/>
      <c r="CO26" s="726"/>
      <c r="CP26" s="726"/>
      <c r="CQ26" s="726"/>
      <c r="CR26" s="726"/>
      <c r="CS26" s="726"/>
      <c r="CT26" s="726"/>
      <c r="CU26" s="726"/>
      <c r="CV26" s="726"/>
      <c r="CW26" s="726"/>
      <c r="CX26" s="726"/>
      <c r="CY26" s="726"/>
      <c r="CZ26" s="726"/>
      <c r="DA26" s="726"/>
      <c r="DB26" s="726"/>
      <c r="DC26" s="726"/>
      <c r="DD26" s="726"/>
      <c r="DE26" s="726"/>
      <c r="DF26" s="726"/>
      <c r="DG26" s="726"/>
      <c r="DH26" s="726"/>
      <c r="DI26" s="726"/>
      <c r="DJ26" s="726"/>
      <c r="DK26" s="726"/>
      <c r="DL26" s="726"/>
      <c r="DM26" s="726"/>
      <c r="DN26" s="726"/>
      <c r="DO26" s="726"/>
      <c r="DP26" s="726"/>
      <c r="DQ26" s="726"/>
      <c r="DR26" s="726"/>
      <c r="DS26" s="726"/>
      <c r="DT26" s="726"/>
      <c r="DU26" s="726"/>
      <c r="DV26" s="726"/>
      <c r="DW26" s="726"/>
      <c r="DX26" s="726"/>
      <c r="DY26" s="726"/>
      <c r="DZ26" s="726"/>
      <c r="EA26" s="726"/>
      <c r="EB26" s="726"/>
      <c r="EC26" s="726"/>
      <c r="ED26" s="726"/>
      <c r="EE26" s="726"/>
      <c r="EF26" s="726"/>
      <c r="EG26" s="726"/>
      <c r="EH26" s="726"/>
      <c r="EI26" s="726"/>
      <c r="EJ26" s="726"/>
      <c r="EK26" s="726"/>
      <c r="EL26" s="726"/>
      <c r="EM26" s="726"/>
      <c r="EN26" s="726"/>
      <c r="EO26" s="726"/>
      <c r="EP26" s="726"/>
      <c r="EQ26" s="726"/>
      <c r="ER26" s="726"/>
      <c r="ES26" s="726"/>
      <c r="ET26" s="726"/>
      <c r="EU26" s="726"/>
      <c r="EV26" s="726"/>
      <c r="EW26" s="915"/>
      <c r="EX26" s="915"/>
    </row>
    <row r="27" spans="1:154" ht="19.5" customHeight="1" x14ac:dyDescent="0.15">
      <c r="A27" s="1745"/>
      <c r="B27" s="913"/>
      <c r="C27" s="1758"/>
      <c r="D27" s="1792"/>
      <c r="E27" s="1792"/>
      <c r="F27" s="855"/>
      <c r="G27" s="1634">
        <f>SUM(G13,G15,G18,G19,G21,G24,G25)</f>
        <v>434473</v>
      </c>
      <c r="H27" s="1773"/>
      <c r="I27" s="1773"/>
      <c r="J27" s="1773"/>
      <c r="K27" s="1773"/>
      <c r="L27" s="1773"/>
      <c r="M27" s="1773"/>
      <c r="N27" s="1774"/>
      <c r="O27" s="1626"/>
      <c r="P27" s="1627"/>
      <c r="Q27" s="1773"/>
      <c r="R27" s="1773"/>
      <c r="S27" s="1773"/>
      <c r="T27" s="1773"/>
      <c r="U27" s="1773"/>
      <c r="V27" s="1773"/>
      <c r="W27" s="1797"/>
      <c r="X27" s="1634">
        <f>SUM(X13,X15,X18,X19,X21,X24,X25)</f>
        <v>460568</v>
      </c>
      <c r="Y27" s="1773"/>
      <c r="Z27" s="1773"/>
      <c r="AA27" s="1773"/>
      <c r="AB27" s="1773"/>
      <c r="AC27" s="1773"/>
      <c r="AD27" s="1773"/>
      <c r="AE27" s="1774"/>
      <c r="AF27" s="1626"/>
      <c r="AG27" s="1627"/>
      <c r="AH27" s="1627"/>
      <c r="AI27" s="1627"/>
      <c r="AJ27" s="1627"/>
      <c r="AK27" s="1627"/>
      <c r="AL27" s="1627"/>
      <c r="AM27" s="1627"/>
      <c r="AN27" s="1628"/>
      <c r="AO27" s="1627">
        <f>SUM(AO13,AO15,AO18,AO19,AO21,AO24,AO25)</f>
        <v>464158</v>
      </c>
      <c r="AP27" s="1773"/>
      <c r="AQ27" s="1773"/>
      <c r="AR27" s="1773"/>
      <c r="AS27" s="1773"/>
      <c r="AT27" s="1773"/>
      <c r="AU27" s="1773"/>
      <c r="AV27" s="1774"/>
      <c r="AW27" s="1626"/>
      <c r="AX27" s="1627"/>
      <c r="AY27" s="1627"/>
      <c r="AZ27" s="1627"/>
      <c r="BA27" s="1627"/>
      <c r="BB27" s="1627"/>
      <c r="BC27" s="1627"/>
      <c r="BD27" s="1627"/>
      <c r="BE27" s="1627"/>
      <c r="BF27" s="1634">
        <f>SUM(BF13,BF15,BF18,BF19,BF21,BF24,BF25)</f>
        <v>467471</v>
      </c>
      <c r="BG27" s="1773"/>
      <c r="BH27" s="1773"/>
      <c r="BI27" s="1773"/>
      <c r="BJ27" s="1773"/>
      <c r="BK27" s="1773"/>
      <c r="BL27" s="1773"/>
      <c r="BM27" s="1774"/>
      <c r="BN27" s="1626"/>
      <c r="BO27" s="1627"/>
      <c r="BP27" s="1627"/>
      <c r="BQ27" s="1627"/>
      <c r="BR27" s="1627"/>
      <c r="BS27" s="1627"/>
      <c r="BT27" s="1627"/>
      <c r="BU27" s="1627"/>
      <c r="BV27" s="1628"/>
      <c r="BW27" s="1634">
        <f>SUM(BW13,BW15,BW18,BW19,BW21,BW24,BW25)</f>
        <v>457171</v>
      </c>
      <c r="BX27" s="1773"/>
      <c r="BY27" s="1773"/>
      <c r="BZ27" s="1773"/>
      <c r="CA27" s="1773"/>
      <c r="CB27" s="1773"/>
      <c r="CC27" s="1773"/>
      <c r="CD27" s="1774"/>
      <c r="CE27" s="1626"/>
      <c r="CF27" s="1627"/>
      <c r="CG27" s="1627"/>
      <c r="CH27" s="1627"/>
      <c r="CI27" s="1627"/>
      <c r="CJ27" s="1627"/>
      <c r="CK27" s="1627"/>
      <c r="CL27" s="1627"/>
      <c r="CM27" s="1628"/>
      <c r="CN27" s="726"/>
      <c r="CO27" s="726"/>
      <c r="CP27" s="726"/>
      <c r="CQ27" s="726"/>
      <c r="CR27" s="726"/>
      <c r="CS27" s="726"/>
      <c r="CT27" s="726"/>
      <c r="CU27" s="726"/>
      <c r="CV27" s="726"/>
      <c r="CW27" s="726"/>
      <c r="CX27" s="726"/>
      <c r="CY27" s="726"/>
      <c r="CZ27" s="726"/>
      <c r="DA27" s="726"/>
      <c r="DB27" s="726"/>
      <c r="DC27" s="726"/>
      <c r="DD27" s="726"/>
      <c r="DE27" s="726"/>
      <c r="DF27" s="726"/>
      <c r="DG27" s="726"/>
      <c r="DH27" s="726"/>
      <c r="DI27" s="726"/>
      <c r="DJ27" s="726"/>
      <c r="DK27" s="726"/>
      <c r="DL27" s="726"/>
      <c r="DM27" s="726"/>
      <c r="DN27" s="726"/>
      <c r="DO27" s="726"/>
      <c r="DP27" s="726"/>
      <c r="DQ27" s="726"/>
      <c r="DR27" s="726"/>
      <c r="DS27" s="726"/>
      <c r="DT27" s="726"/>
      <c r="DU27" s="726"/>
      <c r="DV27" s="726"/>
      <c r="DW27" s="726"/>
      <c r="DX27" s="726"/>
      <c r="DY27" s="726"/>
      <c r="DZ27" s="726"/>
      <c r="EA27" s="726"/>
      <c r="EB27" s="726"/>
      <c r="EC27" s="726"/>
      <c r="ED27" s="726"/>
      <c r="EE27" s="726"/>
      <c r="EF27" s="726"/>
      <c r="EG27" s="726"/>
      <c r="EH27" s="726"/>
      <c r="EI27" s="726"/>
      <c r="EJ27" s="726"/>
      <c r="EK27" s="726"/>
      <c r="EL27" s="726"/>
      <c r="EM27" s="726"/>
      <c r="EN27" s="726"/>
      <c r="EO27" s="726"/>
      <c r="EP27" s="726"/>
      <c r="EQ27" s="726"/>
      <c r="ER27" s="726"/>
      <c r="ES27" s="726"/>
      <c r="ET27" s="726"/>
      <c r="EU27" s="726"/>
      <c r="EV27" s="726"/>
      <c r="EW27" s="915"/>
      <c r="EX27" s="915"/>
    </row>
    <row r="28" spans="1:154" ht="19.5" customHeight="1" x14ac:dyDescent="0.15">
      <c r="A28" s="1746"/>
      <c r="B28" s="570"/>
      <c r="C28" s="494" t="s">
        <v>889</v>
      </c>
      <c r="D28" s="1794" t="s">
        <v>756</v>
      </c>
      <c r="E28" s="1795"/>
      <c r="F28" s="919"/>
      <c r="G28" s="1625"/>
      <c r="H28" s="1619"/>
      <c r="I28" s="1619"/>
      <c r="J28" s="1619"/>
      <c r="K28" s="1619"/>
      <c r="L28" s="1619"/>
      <c r="M28" s="1619"/>
      <c r="N28" s="1630"/>
      <c r="O28" s="1622">
        <f>SUM(O12:W25)</f>
        <v>5154996</v>
      </c>
      <c r="P28" s="1619"/>
      <c r="Q28" s="1789"/>
      <c r="R28" s="1789"/>
      <c r="S28" s="1789"/>
      <c r="T28" s="1789"/>
      <c r="U28" s="1789"/>
      <c r="V28" s="1789"/>
      <c r="W28" s="1791"/>
      <c r="X28" s="1625"/>
      <c r="Y28" s="1619"/>
      <c r="Z28" s="1619"/>
      <c r="AA28" s="1619"/>
      <c r="AB28" s="1619"/>
      <c r="AC28" s="1619"/>
      <c r="AD28" s="1619"/>
      <c r="AE28" s="1630"/>
      <c r="AF28" s="1622">
        <f>SUM(AF12:AN25)</f>
        <v>5486388</v>
      </c>
      <c r="AG28" s="1619"/>
      <c r="AH28" s="1789"/>
      <c r="AI28" s="1789"/>
      <c r="AJ28" s="1789"/>
      <c r="AK28" s="1789"/>
      <c r="AL28" s="1789"/>
      <c r="AM28" s="1789"/>
      <c r="AN28" s="1791"/>
      <c r="AO28" s="1619"/>
      <c r="AP28" s="1619"/>
      <c r="AQ28" s="1619"/>
      <c r="AR28" s="1619"/>
      <c r="AS28" s="1619"/>
      <c r="AT28" s="1619"/>
      <c r="AU28" s="1619"/>
      <c r="AV28" s="1630"/>
      <c r="AW28" s="1622">
        <f>SUM(AW12:BE25)</f>
        <v>5557422</v>
      </c>
      <c r="AX28" s="1619"/>
      <c r="AY28" s="1789"/>
      <c r="AZ28" s="1789"/>
      <c r="BA28" s="1789"/>
      <c r="BB28" s="1789"/>
      <c r="BC28" s="1789"/>
      <c r="BD28" s="1789"/>
      <c r="BE28" s="1789"/>
      <c r="BF28" s="1625"/>
      <c r="BG28" s="1619"/>
      <c r="BH28" s="1619"/>
      <c r="BI28" s="1619"/>
      <c r="BJ28" s="1619"/>
      <c r="BK28" s="1619"/>
      <c r="BL28" s="1619"/>
      <c r="BM28" s="1630"/>
      <c r="BN28" s="1622">
        <f>SUM(BN12:BV25)</f>
        <v>5609652</v>
      </c>
      <c r="BO28" s="1619"/>
      <c r="BP28" s="1789"/>
      <c r="BQ28" s="1789"/>
      <c r="BR28" s="1789"/>
      <c r="BS28" s="1789"/>
      <c r="BT28" s="1789"/>
      <c r="BU28" s="1789"/>
      <c r="BV28" s="1791"/>
      <c r="BW28" s="1625"/>
      <c r="BX28" s="1619"/>
      <c r="BY28" s="1619"/>
      <c r="BZ28" s="1619"/>
      <c r="CA28" s="1619"/>
      <c r="CB28" s="1619"/>
      <c r="CC28" s="1619"/>
      <c r="CD28" s="1630"/>
      <c r="CE28" s="1622">
        <f>SUM(CE12:CM25)</f>
        <v>5487252</v>
      </c>
      <c r="CF28" s="1619"/>
      <c r="CG28" s="1789"/>
      <c r="CH28" s="1789"/>
      <c r="CI28" s="1789"/>
      <c r="CJ28" s="1789"/>
      <c r="CK28" s="1789"/>
      <c r="CL28" s="1789"/>
      <c r="CM28" s="1791"/>
      <c r="CN28" s="726"/>
      <c r="CO28" s="726"/>
      <c r="CP28" s="726"/>
      <c r="CQ28" s="726"/>
      <c r="CR28" s="726"/>
      <c r="CS28" s="726"/>
      <c r="CT28" s="726"/>
      <c r="CU28" s="726"/>
      <c r="CV28" s="726"/>
      <c r="CW28" s="726"/>
      <c r="CX28" s="726"/>
      <c r="CY28" s="726"/>
      <c r="CZ28" s="726"/>
      <c r="DA28" s="726"/>
      <c r="DB28" s="726"/>
      <c r="DC28" s="726"/>
      <c r="DD28" s="726"/>
      <c r="DE28" s="726"/>
      <c r="DF28" s="726"/>
      <c r="DG28" s="726"/>
      <c r="DH28" s="726"/>
      <c r="DI28" s="726"/>
      <c r="DJ28" s="726"/>
      <c r="DK28" s="726"/>
      <c r="DL28" s="726"/>
      <c r="DM28" s="726"/>
      <c r="DN28" s="726"/>
      <c r="DO28" s="726"/>
      <c r="DP28" s="726"/>
      <c r="DQ28" s="726"/>
      <c r="DR28" s="726"/>
      <c r="DS28" s="726"/>
      <c r="DT28" s="726"/>
      <c r="DU28" s="726"/>
      <c r="DV28" s="726"/>
      <c r="DW28" s="726"/>
      <c r="DX28" s="726"/>
      <c r="DY28" s="726"/>
      <c r="DZ28" s="726"/>
      <c r="EA28" s="726"/>
      <c r="EB28" s="726"/>
      <c r="EC28" s="726"/>
      <c r="ED28" s="726"/>
      <c r="EE28" s="726"/>
      <c r="EF28" s="726"/>
      <c r="EG28" s="726"/>
      <c r="EH28" s="726"/>
      <c r="EI28" s="726"/>
      <c r="EJ28" s="726"/>
      <c r="EK28" s="726"/>
      <c r="EL28" s="726"/>
      <c r="EM28" s="726"/>
      <c r="EN28" s="726"/>
      <c r="EO28" s="726"/>
      <c r="EP28" s="726"/>
      <c r="EQ28" s="726"/>
      <c r="ER28" s="726"/>
      <c r="ES28" s="726"/>
      <c r="ET28" s="726"/>
      <c r="EU28" s="726"/>
      <c r="EV28" s="726"/>
      <c r="EW28" s="915"/>
      <c r="EX28" s="915"/>
    </row>
    <row r="29" spans="1:154" ht="7.5" customHeight="1" x14ac:dyDescent="0.15">
      <c r="A29" s="1744" t="s">
        <v>757</v>
      </c>
      <c r="B29" s="916"/>
      <c r="C29" s="1644" t="s">
        <v>591</v>
      </c>
      <c r="D29" s="1759" t="s">
        <v>759</v>
      </c>
      <c r="E29" s="1760"/>
      <c r="F29" s="914"/>
      <c r="G29" s="383"/>
      <c r="H29" s="1801"/>
      <c r="I29" s="1751"/>
      <c r="J29" s="384"/>
      <c r="K29" s="384"/>
      <c r="L29" s="384"/>
      <c r="M29" s="385"/>
      <c r="N29" s="386"/>
      <c r="O29" s="1534">
        <f>INT((G12+G14+G16+G19)*1.3)</f>
        <v>549058</v>
      </c>
      <c r="P29" s="1535"/>
      <c r="Q29" s="1535"/>
      <c r="R29" s="1535"/>
      <c r="S29" s="1535"/>
      <c r="T29" s="1535"/>
      <c r="U29" s="1535"/>
      <c r="V29" s="1535"/>
      <c r="W29" s="1556"/>
      <c r="X29" s="391"/>
      <c r="Y29" s="388"/>
      <c r="Z29" s="388"/>
      <c r="AA29" s="388"/>
      <c r="AB29" s="388"/>
      <c r="AC29" s="388"/>
      <c r="AD29" s="389"/>
      <c r="AE29" s="390"/>
      <c r="AF29" s="1534">
        <f>INT((X12+X14+X16+X19)*1.3)</f>
        <v>584708</v>
      </c>
      <c r="AG29" s="1535"/>
      <c r="AH29" s="1535"/>
      <c r="AI29" s="1535"/>
      <c r="AJ29" s="1535"/>
      <c r="AK29" s="1535"/>
      <c r="AL29" s="1535"/>
      <c r="AM29" s="1535"/>
      <c r="AN29" s="1556"/>
      <c r="AO29" s="387"/>
      <c r="AP29" s="388"/>
      <c r="AQ29" s="388"/>
      <c r="AR29" s="388"/>
      <c r="AS29" s="388"/>
      <c r="AT29" s="388"/>
      <c r="AU29" s="389"/>
      <c r="AV29" s="390"/>
      <c r="AW29" s="1534">
        <f>INT((AO12+AO14+AO16+AO19)*1.3)</f>
        <v>592763</v>
      </c>
      <c r="AX29" s="1535"/>
      <c r="AY29" s="1535"/>
      <c r="AZ29" s="1535"/>
      <c r="BA29" s="1535"/>
      <c r="BB29" s="1535"/>
      <c r="BC29" s="1535"/>
      <c r="BD29" s="1535"/>
      <c r="BE29" s="1556"/>
      <c r="BF29" s="391"/>
      <c r="BG29" s="388"/>
      <c r="BH29" s="388"/>
      <c r="BI29" s="388"/>
      <c r="BJ29" s="388"/>
      <c r="BK29" s="388"/>
      <c r="BL29" s="389"/>
      <c r="BM29" s="390"/>
      <c r="BN29" s="1534">
        <f>INT((BF12+BF14+BF16+BF19)*1.3)</f>
        <v>598612</v>
      </c>
      <c r="BO29" s="1535"/>
      <c r="BP29" s="1535"/>
      <c r="BQ29" s="1535"/>
      <c r="BR29" s="1535"/>
      <c r="BS29" s="1535"/>
      <c r="BT29" s="1535"/>
      <c r="BU29" s="1535"/>
      <c r="BV29" s="1556"/>
      <c r="BW29" s="391"/>
      <c r="BX29" s="388"/>
      <c r="BY29" s="388"/>
      <c r="BZ29" s="388"/>
      <c r="CA29" s="388"/>
      <c r="CB29" s="388"/>
      <c r="CC29" s="389"/>
      <c r="CD29" s="390"/>
      <c r="CE29" s="1534">
        <f>INT((BW12+BW14+BW16+BW19)*1.3)</f>
        <v>585222</v>
      </c>
      <c r="CF29" s="1535"/>
      <c r="CG29" s="1535"/>
      <c r="CH29" s="1535"/>
      <c r="CI29" s="1535"/>
      <c r="CJ29" s="1535"/>
      <c r="CK29" s="1535"/>
      <c r="CL29" s="1535"/>
      <c r="CM29" s="1556"/>
      <c r="CN29" s="726"/>
      <c r="CO29" s="726"/>
      <c r="CP29" s="726"/>
      <c r="CQ29" s="726"/>
      <c r="CR29" s="726"/>
      <c r="CS29" s="726"/>
      <c r="CT29" s="726"/>
      <c r="CU29" s="726"/>
      <c r="CV29" s="726"/>
      <c r="CW29" s="726"/>
      <c r="CX29" s="726"/>
      <c r="CY29" s="726"/>
      <c r="CZ29" s="726"/>
      <c r="DA29" s="726"/>
      <c r="DB29" s="726"/>
      <c r="DC29" s="726"/>
      <c r="DD29" s="726"/>
      <c r="DE29" s="726"/>
      <c r="DF29" s="726"/>
      <c r="DG29" s="726"/>
      <c r="DH29" s="726"/>
      <c r="DI29" s="726"/>
      <c r="DJ29" s="726"/>
      <c r="DK29" s="726"/>
      <c r="DL29" s="726"/>
      <c r="DM29" s="726"/>
      <c r="DN29" s="726"/>
      <c r="DO29" s="726"/>
      <c r="DP29" s="726"/>
      <c r="DQ29" s="726"/>
      <c r="DR29" s="726"/>
      <c r="DS29" s="726"/>
      <c r="DT29" s="726"/>
      <c r="DU29" s="726"/>
      <c r="DV29" s="726"/>
      <c r="DW29" s="726"/>
      <c r="DX29" s="726"/>
      <c r="DY29" s="726"/>
      <c r="DZ29" s="726"/>
      <c r="EA29" s="726"/>
      <c r="EB29" s="726"/>
      <c r="EC29" s="726"/>
      <c r="ED29" s="726"/>
      <c r="EE29" s="726"/>
      <c r="EF29" s="726"/>
      <c r="EG29" s="726"/>
      <c r="EH29" s="726"/>
      <c r="EI29" s="726"/>
      <c r="EJ29" s="726"/>
      <c r="EK29" s="726"/>
      <c r="EL29" s="726"/>
      <c r="EM29" s="726"/>
      <c r="EN29" s="726"/>
      <c r="EO29" s="726"/>
      <c r="EP29" s="726"/>
      <c r="EQ29" s="726"/>
      <c r="ER29" s="726"/>
      <c r="ES29" s="726"/>
      <c r="ET29" s="726"/>
      <c r="EU29" s="726"/>
      <c r="EV29" s="726"/>
      <c r="EW29" s="726"/>
      <c r="EX29" s="915"/>
    </row>
    <row r="30" spans="1:154" ht="7.5" customHeight="1" x14ac:dyDescent="0.15">
      <c r="A30" s="1798"/>
      <c r="B30" s="913"/>
      <c r="C30" s="1669"/>
      <c r="D30" s="1800"/>
      <c r="E30" s="1800"/>
      <c r="F30" s="855"/>
      <c r="G30" s="391"/>
      <c r="H30" s="1802"/>
      <c r="I30" s="1802"/>
      <c r="J30" s="388"/>
      <c r="K30" s="388"/>
      <c r="L30" s="388"/>
      <c r="M30" s="389"/>
      <c r="N30" s="390"/>
      <c r="O30" s="1545"/>
      <c r="P30" s="1546"/>
      <c r="Q30" s="1546"/>
      <c r="R30" s="1546"/>
      <c r="S30" s="1546"/>
      <c r="T30" s="1546"/>
      <c r="U30" s="1546"/>
      <c r="V30" s="1546"/>
      <c r="W30" s="1586"/>
      <c r="X30" s="391"/>
      <c r="Y30" s="388"/>
      <c r="Z30" s="388"/>
      <c r="AA30" s="388"/>
      <c r="AB30" s="388"/>
      <c r="AC30" s="388"/>
      <c r="AD30" s="388"/>
      <c r="AE30" s="390"/>
      <c r="AF30" s="1545"/>
      <c r="AG30" s="1546"/>
      <c r="AH30" s="1546"/>
      <c r="AI30" s="1546"/>
      <c r="AJ30" s="1546"/>
      <c r="AK30" s="1546"/>
      <c r="AL30" s="1546"/>
      <c r="AM30" s="1546"/>
      <c r="AN30" s="1586"/>
      <c r="AO30" s="387"/>
      <c r="AP30" s="388"/>
      <c r="AQ30" s="388"/>
      <c r="AR30" s="388"/>
      <c r="AS30" s="388"/>
      <c r="AT30" s="388"/>
      <c r="AU30" s="388"/>
      <c r="AV30" s="390"/>
      <c r="AW30" s="1545"/>
      <c r="AX30" s="1546"/>
      <c r="AY30" s="1546"/>
      <c r="AZ30" s="1546"/>
      <c r="BA30" s="1546"/>
      <c r="BB30" s="1546"/>
      <c r="BC30" s="1546"/>
      <c r="BD30" s="1546"/>
      <c r="BE30" s="1586"/>
      <c r="BF30" s="391"/>
      <c r="BG30" s="388"/>
      <c r="BH30" s="388"/>
      <c r="BI30" s="388"/>
      <c r="BJ30" s="388"/>
      <c r="BK30" s="388"/>
      <c r="BL30" s="388"/>
      <c r="BM30" s="390"/>
      <c r="BN30" s="1545"/>
      <c r="BO30" s="1546"/>
      <c r="BP30" s="1546"/>
      <c r="BQ30" s="1546"/>
      <c r="BR30" s="1546"/>
      <c r="BS30" s="1546"/>
      <c r="BT30" s="1546"/>
      <c r="BU30" s="1546"/>
      <c r="BV30" s="1586"/>
      <c r="BW30" s="391"/>
      <c r="BX30" s="388"/>
      <c r="BY30" s="388"/>
      <c r="BZ30" s="388"/>
      <c r="CA30" s="388"/>
      <c r="CB30" s="388"/>
      <c r="CC30" s="388"/>
      <c r="CD30" s="390"/>
      <c r="CE30" s="1545"/>
      <c r="CF30" s="1546"/>
      <c r="CG30" s="1546"/>
      <c r="CH30" s="1546"/>
      <c r="CI30" s="1546"/>
      <c r="CJ30" s="1546"/>
      <c r="CK30" s="1546"/>
      <c r="CL30" s="1546"/>
      <c r="CM30" s="1586"/>
      <c r="CN30" s="726"/>
      <c r="CO30" s="726"/>
      <c r="CP30" s="726"/>
      <c r="CQ30" s="726"/>
      <c r="CR30" s="726"/>
      <c r="CS30" s="726"/>
      <c r="CT30" s="726"/>
      <c r="CU30" s="726"/>
      <c r="CV30" s="726"/>
      <c r="CW30" s="726"/>
      <c r="CX30" s="726"/>
      <c r="CY30" s="726"/>
      <c r="CZ30" s="726"/>
      <c r="DA30" s="726"/>
      <c r="DB30" s="726"/>
      <c r="DC30" s="726"/>
      <c r="DD30" s="726"/>
      <c r="DE30" s="726"/>
      <c r="DF30" s="726"/>
      <c r="DG30" s="726"/>
      <c r="DH30" s="726"/>
      <c r="DI30" s="726"/>
      <c r="DJ30" s="726"/>
      <c r="DK30" s="726"/>
      <c r="DL30" s="726"/>
      <c r="DM30" s="726"/>
      <c r="DN30" s="726"/>
      <c r="DO30" s="726"/>
      <c r="DP30" s="726"/>
      <c r="DQ30" s="726"/>
      <c r="DR30" s="726"/>
      <c r="DS30" s="726"/>
      <c r="DT30" s="726"/>
      <c r="DU30" s="726"/>
      <c r="DV30" s="726"/>
      <c r="DW30" s="726"/>
      <c r="DX30" s="726"/>
      <c r="DY30" s="726"/>
      <c r="DZ30" s="726"/>
      <c r="EA30" s="726"/>
      <c r="EB30" s="726"/>
      <c r="EC30" s="726"/>
      <c r="ED30" s="726"/>
      <c r="EE30" s="726"/>
      <c r="EF30" s="726"/>
      <c r="EG30" s="726"/>
      <c r="EH30" s="726"/>
      <c r="EI30" s="726"/>
      <c r="EJ30" s="726"/>
      <c r="EK30" s="726"/>
      <c r="EL30" s="726"/>
      <c r="EM30" s="726"/>
      <c r="EN30" s="726"/>
      <c r="EO30" s="726"/>
      <c r="EP30" s="726"/>
      <c r="EQ30" s="726"/>
      <c r="ER30" s="726"/>
      <c r="ES30" s="726"/>
      <c r="ET30" s="726"/>
      <c r="EU30" s="726"/>
      <c r="EV30" s="726"/>
      <c r="EW30" s="726"/>
      <c r="EX30" s="915"/>
    </row>
    <row r="31" spans="1:154" ht="7.5" customHeight="1" x14ac:dyDescent="0.15">
      <c r="A31" s="1798"/>
      <c r="B31" s="913"/>
      <c r="C31" s="1669"/>
      <c r="D31" s="1800"/>
      <c r="E31" s="1800"/>
      <c r="F31" s="855"/>
      <c r="G31" s="391"/>
      <c r="H31" s="388"/>
      <c r="I31" s="388"/>
      <c r="J31" s="388"/>
      <c r="K31" s="388"/>
      <c r="L31" s="388"/>
      <c r="M31" s="393"/>
      <c r="N31" s="390"/>
      <c r="O31" s="1545">
        <f>INT((G12+G14+G16+G19)*1.3)</f>
        <v>549058</v>
      </c>
      <c r="P31" s="1652"/>
      <c r="Q31" s="1652"/>
      <c r="R31" s="1652"/>
      <c r="S31" s="1652"/>
      <c r="T31" s="1652"/>
      <c r="U31" s="1652"/>
      <c r="V31" s="1652"/>
      <c r="W31" s="1543"/>
      <c r="X31" s="391"/>
      <c r="Y31" s="388"/>
      <c r="Z31" s="388"/>
      <c r="AA31" s="388"/>
      <c r="AB31" s="388"/>
      <c r="AC31" s="388"/>
      <c r="AD31" s="388"/>
      <c r="AE31" s="390"/>
      <c r="AF31" s="1545">
        <f>INT((X12+X14+X16+X19)*1.3)</f>
        <v>584708</v>
      </c>
      <c r="AG31" s="1543"/>
      <c r="AH31" s="1543"/>
      <c r="AI31" s="1543"/>
      <c r="AJ31" s="1543"/>
      <c r="AK31" s="1543"/>
      <c r="AL31" s="1543"/>
      <c r="AM31" s="1543"/>
      <c r="AN31" s="1547"/>
      <c r="AO31" s="387"/>
      <c r="AP31" s="388"/>
      <c r="AQ31" s="388"/>
      <c r="AR31" s="388"/>
      <c r="AS31" s="388"/>
      <c r="AT31" s="388"/>
      <c r="AU31" s="388"/>
      <c r="AV31" s="390"/>
      <c r="AW31" s="1545">
        <f>INT((AO12+AO14+AO16+AO19)*1.3)</f>
        <v>592763</v>
      </c>
      <c r="AX31" s="1652"/>
      <c r="AY31" s="1652"/>
      <c r="AZ31" s="1652"/>
      <c r="BA31" s="1652"/>
      <c r="BB31" s="1652"/>
      <c r="BC31" s="1652"/>
      <c r="BD31" s="1652"/>
      <c r="BE31" s="1543"/>
      <c r="BF31" s="391"/>
      <c r="BG31" s="388"/>
      <c r="BH31" s="388"/>
      <c r="BI31" s="388"/>
      <c r="BJ31" s="388"/>
      <c r="BK31" s="388"/>
      <c r="BL31" s="388"/>
      <c r="BM31" s="390"/>
      <c r="BN31" s="1545">
        <f>INT((BF12+BF14+BF16+BF19)*1.3)</f>
        <v>598612</v>
      </c>
      <c r="BO31" s="1652"/>
      <c r="BP31" s="1652"/>
      <c r="BQ31" s="1652"/>
      <c r="BR31" s="1652"/>
      <c r="BS31" s="1652"/>
      <c r="BT31" s="1652"/>
      <c r="BU31" s="1652"/>
      <c r="BV31" s="1543"/>
      <c r="BW31" s="391"/>
      <c r="BX31" s="388"/>
      <c r="BY31" s="388"/>
      <c r="BZ31" s="388"/>
      <c r="CA31" s="388"/>
      <c r="CB31" s="388"/>
      <c r="CC31" s="388"/>
      <c r="CD31" s="390"/>
      <c r="CE31" s="1545">
        <f>INT((BW12+BW14+BW16+BW19)*1.3)</f>
        <v>585222</v>
      </c>
      <c r="CF31" s="1543"/>
      <c r="CG31" s="1543"/>
      <c r="CH31" s="1543"/>
      <c r="CI31" s="1543"/>
      <c r="CJ31" s="1543"/>
      <c r="CK31" s="1543"/>
      <c r="CL31" s="1543"/>
      <c r="CM31" s="1547"/>
      <c r="CN31" s="726"/>
      <c r="CO31" s="726"/>
      <c r="CP31" s="726"/>
      <c r="CQ31" s="726"/>
      <c r="CR31" s="726"/>
      <c r="CS31" s="726"/>
      <c r="CT31" s="726"/>
      <c r="CU31" s="726"/>
      <c r="CV31" s="726"/>
      <c r="CW31" s="726"/>
      <c r="CX31" s="726"/>
      <c r="CY31" s="726"/>
      <c r="CZ31" s="726"/>
      <c r="DA31" s="726"/>
      <c r="DB31" s="726"/>
      <c r="DC31" s="726"/>
      <c r="DD31" s="726"/>
      <c r="DE31" s="726"/>
      <c r="DF31" s="726"/>
      <c r="DG31" s="726"/>
      <c r="DH31" s="726"/>
      <c r="DI31" s="726"/>
      <c r="DJ31" s="726"/>
      <c r="DK31" s="726"/>
      <c r="DL31" s="726"/>
      <c r="DM31" s="726"/>
      <c r="DN31" s="726"/>
      <c r="DO31" s="726"/>
      <c r="DP31" s="726"/>
      <c r="DQ31" s="726"/>
      <c r="DR31" s="726"/>
      <c r="DS31" s="726"/>
      <c r="DT31" s="726"/>
      <c r="DU31" s="726"/>
      <c r="DV31" s="726"/>
      <c r="DW31" s="726"/>
      <c r="DX31" s="726"/>
      <c r="DY31" s="726"/>
      <c r="DZ31" s="726"/>
      <c r="EA31" s="726"/>
      <c r="EB31" s="726"/>
      <c r="EC31" s="726"/>
      <c r="ED31" s="726"/>
      <c r="EE31" s="726"/>
      <c r="EF31" s="726"/>
      <c r="EG31" s="726"/>
      <c r="EH31" s="726"/>
      <c r="EI31" s="726"/>
      <c r="EJ31" s="726"/>
      <c r="EK31" s="726"/>
      <c r="EL31" s="726"/>
      <c r="EM31" s="726"/>
      <c r="EN31" s="726"/>
      <c r="EO31" s="726"/>
      <c r="EP31" s="726"/>
      <c r="EQ31" s="726"/>
      <c r="ER31" s="726"/>
      <c r="ES31" s="726"/>
      <c r="ET31" s="726"/>
      <c r="EU31" s="726"/>
      <c r="EV31" s="726"/>
      <c r="EW31" s="726"/>
      <c r="EX31" s="915"/>
    </row>
    <row r="32" spans="1:154" ht="7.5" customHeight="1" x14ac:dyDescent="0.15">
      <c r="A32" s="1798"/>
      <c r="B32" s="913"/>
      <c r="C32" s="1669"/>
      <c r="D32" s="1800"/>
      <c r="E32" s="1800"/>
      <c r="F32" s="855"/>
      <c r="G32" s="391"/>
      <c r="H32" s="388"/>
      <c r="I32" s="388"/>
      <c r="J32" s="388"/>
      <c r="K32" s="388"/>
      <c r="L32" s="388"/>
      <c r="M32" s="393"/>
      <c r="N32" s="390"/>
      <c r="O32" s="1614"/>
      <c r="P32" s="1652"/>
      <c r="Q32" s="1652"/>
      <c r="R32" s="1652"/>
      <c r="S32" s="1652"/>
      <c r="T32" s="1652"/>
      <c r="U32" s="1652"/>
      <c r="V32" s="1652"/>
      <c r="W32" s="1543"/>
      <c r="X32" s="391"/>
      <c r="Y32" s="388"/>
      <c r="Z32" s="388"/>
      <c r="AA32" s="388"/>
      <c r="AB32" s="388"/>
      <c r="AC32" s="388"/>
      <c r="AD32" s="388"/>
      <c r="AE32" s="390"/>
      <c r="AF32" s="1614"/>
      <c r="AG32" s="1543"/>
      <c r="AH32" s="1543"/>
      <c r="AI32" s="1543"/>
      <c r="AJ32" s="1543"/>
      <c r="AK32" s="1543"/>
      <c r="AL32" s="1543"/>
      <c r="AM32" s="1543"/>
      <c r="AN32" s="1547"/>
      <c r="AO32" s="387"/>
      <c r="AP32" s="388"/>
      <c r="AQ32" s="388"/>
      <c r="AR32" s="388"/>
      <c r="AS32" s="388"/>
      <c r="AT32" s="388"/>
      <c r="AU32" s="388"/>
      <c r="AV32" s="390"/>
      <c r="AW32" s="1614"/>
      <c r="AX32" s="1652"/>
      <c r="AY32" s="1652"/>
      <c r="AZ32" s="1652"/>
      <c r="BA32" s="1652"/>
      <c r="BB32" s="1652"/>
      <c r="BC32" s="1652"/>
      <c r="BD32" s="1652"/>
      <c r="BE32" s="1543"/>
      <c r="BF32" s="391"/>
      <c r="BG32" s="388"/>
      <c r="BH32" s="388"/>
      <c r="BI32" s="388"/>
      <c r="BJ32" s="388"/>
      <c r="BK32" s="388"/>
      <c r="BL32" s="388"/>
      <c r="BM32" s="390"/>
      <c r="BN32" s="1614"/>
      <c r="BO32" s="1652"/>
      <c r="BP32" s="1652"/>
      <c r="BQ32" s="1652"/>
      <c r="BR32" s="1652"/>
      <c r="BS32" s="1652"/>
      <c r="BT32" s="1652"/>
      <c r="BU32" s="1652"/>
      <c r="BV32" s="1543"/>
      <c r="BW32" s="391"/>
      <c r="BX32" s="388"/>
      <c r="BY32" s="388"/>
      <c r="BZ32" s="388"/>
      <c r="CA32" s="388"/>
      <c r="CB32" s="388"/>
      <c r="CC32" s="388"/>
      <c r="CD32" s="390"/>
      <c r="CE32" s="1614"/>
      <c r="CF32" s="1543"/>
      <c r="CG32" s="1543"/>
      <c r="CH32" s="1543"/>
      <c r="CI32" s="1543"/>
      <c r="CJ32" s="1543"/>
      <c r="CK32" s="1543"/>
      <c r="CL32" s="1543"/>
      <c r="CM32" s="1547"/>
      <c r="CN32" s="726"/>
      <c r="CO32" s="726"/>
      <c r="CP32" s="726"/>
      <c r="CQ32" s="726"/>
      <c r="CR32" s="726"/>
      <c r="CS32" s="726"/>
      <c r="CT32" s="726"/>
      <c r="CU32" s="726"/>
      <c r="CV32" s="726"/>
      <c r="CW32" s="726"/>
      <c r="CX32" s="726"/>
      <c r="CY32" s="726"/>
      <c r="CZ32" s="726"/>
      <c r="DA32" s="726"/>
      <c r="DB32" s="726"/>
      <c r="DC32" s="726"/>
      <c r="DD32" s="726"/>
      <c r="DE32" s="726"/>
      <c r="DF32" s="726"/>
      <c r="DG32" s="726"/>
      <c r="DH32" s="726"/>
      <c r="DI32" s="726"/>
      <c r="DJ32" s="726"/>
      <c r="DK32" s="726"/>
      <c r="DL32" s="726"/>
      <c r="DM32" s="726"/>
      <c r="DN32" s="726"/>
      <c r="DO32" s="726"/>
      <c r="DP32" s="726"/>
      <c r="DQ32" s="726"/>
      <c r="DR32" s="726"/>
      <c r="DS32" s="726"/>
      <c r="DT32" s="726"/>
      <c r="DU32" s="726"/>
      <c r="DV32" s="726"/>
      <c r="DW32" s="726"/>
      <c r="DX32" s="726"/>
      <c r="DY32" s="726"/>
      <c r="DZ32" s="726"/>
      <c r="EA32" s="726"/>
      <c r="EB32" s="726"/>
      <c r="EC32" s="726"/>
      <c r="ED32" s="726"/>
      <c r="EE32" s="726"/>
      <c r="EF32" s="726"/>
      <c r="EG32" s="726"/>
      <c r="EH32" s="726"/>
      <c r="EI32" s="726"/>
      <c r="EJ32" s="726"/>
      <c r="EK32" s="726"/>
      <c r="EL32" s="726"/>
      <c r="EM32" s="726"/>
      <c r="EN32" s="726"/>
      <c r="EO32" s="726"/>
      <c r="EP32" s="726"/>
      <c r="EQ32" s="726"/>
      <c r="ER32" s="726"/>
      <c r="ES32" s="726"/>
      <c r="ET32" s="726"/>
      <c r="EU32" s="726"/>
      <c r="EV32" s="726"/>
      <c r="EW32" s="726"/>
      <c r="EX32" s="915"/>
    </row>
    <row r="33" spans="1:154" ht="14.25" customHeight="1" x14ac:dyDescent="0.15">
      <c r="A33" s="1798"/>
      <c r="B33" s="913"/>
      <c r="C33" s="1669"/>
      <c r="D33" s="1771"/>
      <c r="E33" s="1771"/>
      <c r="F33" s="855"/>
      <c r="G33" s="391"/>
      <c r="H33" s="388"/>
      <c r="I33" s="388"/>
      <c r="J33" s="388"/>
      <c r="K33" s="388"/>
      <c r="L33" s="388"/>
      <c r="M33" s="393"/>
      <c r="N33" s="393"/>
      <c r="O33" s="1589">
        <f>SUM(O29:W32)</f>
        <v>1098116</v>
      </c>
      <c r="P33" s="1590"/>
      <c r="Q33" s="1590"/>
      <c r="R33" s="1590"/>
      <c r="S33" s="1590"/>
      <c r="T33" s="1590"/>
      <c r="U33" s="1590"/>
      <c r="V33" s="1590"/>
      <c r="W33" s="1590"/>
      <c r="X33" s="391"/>
      <c r="Y33" s="388"/>
      <c r="Z33" s="388"/>
      <c r="AA33" s="395"/>
      <c r="AB33" s="388"/>
      <c r="AC33" s="388"/>
      <c r="AD33" s="388"/>
      <c r="AE33" s="390"/>
      <c r="AF33" s="1589">
        <f>SUM(AF29:AN32)</f>
        <v>1169416</v>
      </c>
      <c r="AG33" s="1590"/>
      <c r="AH33" s="1590"/>
      <c r="AI33" s="1590"/>
      <c r="AJ33" s="1590"/>
      <c r="AK33" s="1590"/>
      <c r="AL33" s="1590"/>
      <c r="AM33" s="1590"/>
      <c r="AN33" s="1591"/>
      <c r="AO33" s="387"/>
      <c r="AP33" s="388"/>
      <c r="AQ33" s="388"/>
      <c r="AR33" s="395"/>
      <c r="AS33" s="388"/>
      <c r="AT33" s="388"/>
      <c r="AU33" s="388"/>
      <c r="AV33" s="390"/>
      <c r="AW33" s="1589">
        <f>SUM(AW29:BE32)</f>
        <v>1185526</v>
      </c>
      <c r="AX33" s="1590"/>
      <c r="AY33" s="1590"/>
      <c r="AZ33" s="1590"/>
      <c r="BA33" s="1590"/>
      <c r="BB33" s="1590"/>
      <c r="BC33" s="1590"/>
      <c r="BD33" s="1590"/>
      <c r="BE33" s="1590"/>
      <c r="BF33" s="391"/>
      <c r="BG33" s="388"/>
      <c r="BH33" s="388"/>
      <c r="BI33" s="395"/>
      <c r="BJ33" s="388"/>
      <c r="BK33" s="388"/>
      <c r="BL33" s="388"/>
      <c r="BM33" s="390"/>
      <c r="BN33" s="1589">
        <f>SUM(BN29:BV32)</f>
        <v>1197224</v>
      </c>
      <c r="BO33" s="1590"/>
      <c r="BP33" s="1590"/>
      <c r="BQ33" s="1590"/>
      <c r="BR33" s="1590"/>
      <c r="BS33" s="1590"/>
      <c r="BT33" s="1590"/>
      <c r="BU33" s="1590"/>
      <c r="BV33" s="1590"/>
      <c r="BW33" s="391"/>
      <c r="BX33" s="388"/>
      <c r="BY33" s="388"/>
      <c r="BZ33" s="395"/>
      <c r="CA33" s="388"/>
      <c r="CB33" s="388"/>
      <c r="CC33" s="388"/>
      <c r="CD33" s="390"/>
      <c r="CE33" s="1589">
        <f>SUM(CE29:CM32)</f>
        <v>1170444</v>
      </c>
      <c r="CF33" s="1590"/>
      <c r="CG33" s="1590"/>
      <c r="CH33" s="1590"/>
      <c r="CI33" s="1590"/>
      <c r="CJ33" s="1590"/>
      <c r="CK33" s="1590"/>
      <c r="CL33" s="1590"/>
      <c r="CM33" s="1591"/>
      <c r="CN33" s="726"/>
      <c r="CO33" s="726"/>
      <c r="CP33" s="726"/>
      <c r="CQ33" s="726"/>
      <c r="CR33" s="726"/>
      <c r="CS33" s="726"/>
      <c r="CT33" s="726"/>
      <c r="CU33" s="726"/>
      <c r="CV33" s="726"/>
      <c r="CW33" s="726"/>
      <c r="CX33" s="726"/>
      <c r="CY33" s="726"/>
      <c r="CZ33" s="726"/>
      <c r="DA33" s="726"/>
      <c r="DB33" s="726"/>
      <c r="DC33" s="726"/>
      <c r="DD33" s="726"/>
      <c r="DE33" s="726"/>
      <c r="DF33" s="726"/>
      <c r="DG33" s="726"/>
      <c r="DH33" s="726"/>
      <c r="DI33" s="726"/>
      <c r="DJ33" s="726"/>
      <c r="DK33" s="726"/>
      <c r="DL33" s="726"/>
      <c r="DM33" s="726"/>
      <c r="DN33" s="726"/>
      <c r="DO33" s="726"/>
      <c r="DP33" s="726"/>
      <c r="DQ33" s="726"/>
      <c r="DR33" s="726"/>
      <c r="DS33" s="726"/>
      <c r="DT33" s="726"/>
      <c r="DU33" s="726"/>
      <c r="DV33" s="726"/>
      <c r="DW33" s="726"/>
      <c r="DX33" s="726"/>
      <c r="DY33" s="726"/>
      <c r="DZ33" s="726"/>
      <c r="EA33" s="726"/>
      <c r="EB33" s="726"/>
      <c r="EC33" s="726"/>
      <c r="ED33" s="726"/>
      <c r="EE33" s="726"/>
      <c r="EF33" s="726"/>
      <c r="EG33" s="726"/>
      <c r="EH33" s="726"/>
      <c r="EI33" s="726"/>
      <c r="EJ33" s="726"/>
      <c r="EK33" s="726"/>
      <c r="EL33" s="726"/>
      <c r="EM33" s="726"/>
      <c r="EN33" s="726"/>
      <c r="EO33" s="726"/>
      <c r="EP33" s="726"/>
      <c r="EQ33" s="726"/>
      <c r="ER33" s="726"/>
      <c r="ES33" s="726"/>
      <c r="ET33" s="726"/>
      <c r="EU33" s="726"/>
      <c r="EV33" s="726"/>
      <c r="EW33" s="726"/>
      <c r="EX33" s="915"/>
    </row>
    <row r="34" spans="1:154" ht="7.5" customHeight="1" x14ac:dyDescent="0.15">
      <c r="A34" s="1798"/>
      <c r="B34" s="916"/>
      <c r="C34" s="1644" t="s">
        <v>890</v>
      </c>
      <c r="D34" s="1759" t="s">
        <v>760</v>
      </c>
      <c r="E34" s="1760"/>
      <c r="F34" s="914"/>
      <c r="G34" s="383"/>
      <c r="H34" s="1801"/>
      <c r="I34" s="1749"/>
      <c r="J34" s="384"/>
      <c r="K34" s="384"/>
      <c r="L34" s="384"/>
      <c r="M34" s="385"/>
      <c r="N34" s="386"/>
      <c r="O34" s="1534">
        <f>INT((G12+G14+G16)*0.95)</f>
        <v>376060</v>
      </c>
      <c r="P34" s="1535"/>
      <c r="Q34" s="1535"/>
      <c r="R34" s="1535"/>
      <c r="S34" s="1535"/>
      <c r="T34" s="1535"/>
      <c r="U34" s="1535"/>
      <c r="V34" s="1535"/>
      <c r="W34" s="1556"/>
      <c r="X34" s="383"/>
      <c r="Y34" s="384"/>
      <c r="Z34" s="384"/>
      <c r="AA34" s="384"/>
      <c r="AB34" s="384"/>
      <c r="AC34" s="384"/>
      <c r="AD34" s="385"/>
      <c r="AE34" s="386"/>
      <c r="AF34" s="1534">
        <f>INT((X12+X14+X16)*0.95)</f>
        <v>402112</v>
      </c>
      <c r="AG34" s="1535"/>
      <c r="AH34" s="1535"/>
      <c r="AI34" s="1535"/>
      <c r="AJ34" s="1535"/>
      <c r="AK34" s="1535"/>
      <c r="AL34" s="1535"/>
      <c r="AM34" s="1535"/>
      <c r="AN34" s="1556"/>
      <c r="AO34" s="398"/>
      <c r="AP34" s="384"/>
      <c r="AQ34" s="384"/>
      <c r="AR34" s="384"/>
      <c r="AS34" s="384"/>
      <c r="AT34" s="384"/>
      <c r="AU34" s="385"/>
      <c r="AV34" s="386"/>
      <c r="AW34" s="1534">
        <f>INT((AO12+AO14+AO16)*0.95)</f>
        <v>417498</v>
      </c>
      <c r="AX34" s="1535"/>
      <c r="AY34" s="1535"/>
      <c r="AZ34" s="1535"/>
      <c r="BA34" s="1535"/>
      <c r="BB34" s="1535"/>
      <c r="BC34" s="1535"/>
      <c r="BD34" s="1535"/>
      <c r="BE34" s="1556"/>
      <c r="BF34" s="383"/>
      <c r="BG34" s="384"/>
      <c r="BH34" s="384"/>
      <c r="BI34" s="384"/>
      <c r="BJ34" s="384"/>
      <c r="BK34" s="384"/>
      <c r="BL34" s="385"/>
      <c r="BM34" s="386"/>
      <c r="BN34" s="1534">
        <f>INT((BF12+BF14+BF16)*0.95)</f>
        <v>421772</v>
      </c>
      <c r="BO34" s="1535"/>
      <c r="BP34" s="1535"/>
      <c r="BQ34" s="1535"/>
      <c r="BR34" s="1535"/>
      <c r="BS34" s="1535"/>
      <c r="BT34" s="1535"/>
      <c r="BU34" s="1535"/>
      <c r="BV34" s="1556"/>
      <c r="BW34" s="383"/>
      <c r="BX34" s="384"/>
      <c r="BY34" s="384"/>
      <c r="BZ34" s="384"/>
      <c r="CA34" s="384"/>
      <c r="CB34" s="384"/>
      <c r="CC34" s="385"/>
      <c r="CD34" s="386"/>
      <c r="CE34" s="1534">
        <f>INT((BW12+BW14+BW16)*0.95)</f>
        <v>421487</v>
      </c>
      <c r="CF34" s="1535"/>
      <c r="CG34" s="1535"/>
      <c r="CH34" s="1535"/>
      <c r="CI34" s="1535"/>
      <c r="CJ34" s="1535"/>
      <c r="CK34" s="1535"/>
      <c r="CL34" s="1535"/>
      <c r="CM34" s="1556"/>
      <c r="CN34" s="726"/>
      <c r="CO34" s="726"/>
      <c r="CP34" s="726"/>
      <c r="CQ34" s="726"/>
      <c r="CR34" s="726"/>
      <c r="CS34" s="726"/>
      <c r="CT34" s="726"/>
      <c r="CU34" s="726"/>
      <c r="CV34" s="726"/>
      <c r="CW34" s="726"/>
      <c r="CX34" s="726"/>
      <c r="CY34" s="726"/>
      <c r="CZ34" s="726"/>
      <c r="DA34" s="726"/>
      <c r="DB34" s="726"/>
      <c r="DC34" s="726"/>
      <c r="DD34" s="726"/>
      <c r="DE34" s="726"/>
      <c r="DF34" s="726"/>
      <c r="DG34" s="726"/>
      <c r="DH34" s="726"/>
      <c r="DI34" s="726"/>
      <c r="DJ34" s="726"/>
      <c r="DK34" s="726"/>
      <c r="DL34" s="726"/>
      <c r="DM34" s="726"/>
      <c r="DN34" s="726"/>
      <c r="DO34" s="726"/>
      <c r="DP34" s="726"/>
      <c r="DQ34" s="726"/>
      <c r="DR34" s="726"/>
      <c r="DS34" s="726"/>
      <c r="DT34" s="726"/>
      <c r="DU34" s="726"/>
      <c r="DV34" s="726"/>
      <c r="DW34" s="726"/>
      <c r="DX34" s="726"/>
      <c r="DY34" s="726"/>
      <c r="DZ34" s="726"/>
      <c r="EA34" s="726"/>
      <c r="EB34" s="726"/>
      <c r="EC34" s="726"/>
      <c r="ED34" s="726"/>
      <c r="EE34" s="726"/>
      <c r="EF34" s="726"/>
      <c r="EG34" s="726"/>
      <c r="EH34" s="726"/>
      <c r="EI34" s="726"/>
      <c r="EJ34" s="726"/>
      <c r="EK34" s="726"/>
      <c r="EL34" s="726"/>
      <c r="EM34" s="726"/>
      <c r="EN34" s="726"/>
      <c r="EO34" s="726"/>
      <c r="EP34" s="726"/>
      <c r="EQ34" s="726"/>
      <c r="ER34" s="726"/>
      <c r="ES34" s="726"/>
      <c r="ET34" s="726"/>
      <c r="EU34" s="726"/>
      <c r="EV34" s="726"/>
      <c r="EW34" s="726"/>
      <c r="EX34" s="915"/>
    </row>
    <row r="35" spans="1:154" ht="7.5" customHeight="1" x14ac:dyDescent="0.15">
      <c r="A35" s="1798"/>
      <c r="B35" s="913"/>
      <c r="C35" s="1669"/>
      <c r="D35" s="1800"/>
      <c r="E35" s="1800"/>
      <c r="F35" s="855"/>
      <c r="G35" s="391"/>
      <c r="H35" s="1762"/>
      <c r="I35" s="1762"/>
      <c r="J35" s="388"/>
      <c r="K35" s="388"/>
      <c r="L35" s="388"/>
      <c r="M35" s="389"/>
      <c r="N35" s="390"/>
      <c r="O35" s="1545"/>
      <c r="P35" s="1546"/>
      <c r="Q35" s="1546"/>
      <c r="R35" s="1546"/>
      <c r="S35" s="1546"/>
      <c r="T35" s="1546"/>
      <c r="U35" s="1546"/>
      <c r="V35" s="1546"/>
      <c r="W35" s="1586"/>
      <c r="X35" s="391"/>
      <c r="Y35" s="388"/>
      <c r="Z35" s="388"/>
      <c r="AA35" s="388"/>
      <c r="AB35" s="388"/>
      <c r="AC35" s="388"/>
      <c r="AD35" s="389"/>
      <c r="AE35" s="390"/>
      <c r="AF35" s="1545"/>
      <c r="AG35" s="1546"/>
      <c r="AH35" s="1546"/>
      <c r="AI35" s="1546"/>
      <c r="AJ35" s="1546"/>
      <c r="AK35" s="1546"/>
      <c r="AL35" s="1546"/>
      <c r="AM35" s="1546"/>
      <c r="AN35" s="1586"/>
      <c r="AO35" s="387"/>
      <c r="AP35" s="388"/>
      <c r="AQ35" s="388"/>
      <c r="AR35" s="388"/>
      <c r="AS35" s="388"/>
      <c r="AT35" s="388"/>
      <c r="AU35" s="389"/>
      <c r="AV35" s="390"/>
      <c r="AW35" s="1545"/>
      <c r="AX35" s="1546"/>
      <c r="AY35" s="1546"/>
      <c r="AZ35" s="1546"/>
      <c r="BA35" s="1546"/>
      <c r="BB35" s="1546"/>
      <c r="BC35" s="1546"/>
      <c r="BD35" s="1546"/>
      <c r="BE35" s="1586"/>
      <c r="BF35" s="391"/>
      <c r="BG35" s="388"/>
      <c r="BH35" s="388"/>
      <c r="BI35" s="388"/>
      <c r="BJ35" s="388"/>
      <c r="BK35" s="388"/>
      <c r="BL35" s="389"/>
      <c r="BM35" s="390"/>
      <c r="BN35" s="1545"/>
      <c r="BO35" s="1546"/>
      <c r="BP35" s="1546"/>
      <c r="BQ35" s="1546"/>
      <c r="BR35" s="1546"/>
      <c r="BS35" s="1546"/>
      <c r="BT35" s="1546"/>
      <c r="BU35" s="1546"/>
      <c r="BV35" s="1586"/>
      <c r="BW35" s="391"/>
      <c r="BX35" s="388"/>
      <c r="BY35" s="388"/>
      <c r="BZ35" s="388"/>
      <c r="CA35" s="388"/>
      <c r="CB35" s="388"/>
      <c r="CC35" s="389"/>
      <c r="CD35" s="390"/>
      <c r="CE35" s="1545"/>
      <c r="CF35" s="1546"/>
      <c r="CG35" s="1546"/>
      <c r="CH35" s="1546"/>
      <c r="CI35" s="1546"/>
      <c r="CJ35" s="1546"/>
      <c r="CK35" s="1546"/>
      <c r="CL35" s="1546"/>
      <c r="CM35" s="158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c r="DV35" s="726"/>
      <c r="DW35" s="726"/>
      <c r="DX35" s="726"/>
      <c r="DY35" s="726"/>
      <c r="DZ35" s="726"/>
      <c r="EA35" s="726"/>
      <c r="EB35" s="726"/>
      <c r="EC35" s="726"/>
      <c r="ED35" s="726"/>
      <c r="EE35" s="726"/>
      <c r="EF35" s="726"/>
      <c r="EG35" s="726"/>
      <c r="EH35" s="726"/>
      <c r="EI35" s="726"/>
      <c r="EJ35" s="726"/>
      <c r="EK35" s="726"/>
      <c r="EL35" s="726"/>
      <c r="EM35" s="726"/>
      <c r="EN35" s="726"/>
      <c r="EO35" s="726"/>
      <c r="EP35" s="726"/>
      <c r="EQ35" s="726"/>
      <c r="ER35" s="726"/>
      <c r="ES35" s="726"/>
      <c r="ET35" s="726"/>
      <c r="EU35" s="726"/>
      <c r="EV35" s="726"/>
      <c r="EW35" s="726"/>
      <c r="EX35" s="915"/>
    </row>
    <row r="36" spans="1:154" ht="7.5" customHeight="1" x14ac:dyDescent="0.15">
      <c r="A36" s="1798"/>
      <c r="B36" s="913"/>
      <c r="C36" s="1669"/>
      <c r="D36" s="1800"/>
      <c r="E36" s="1800"/>
      <c r="F36" s="855"/>
      <c r="G36" s="391"/>
      <c r="H36" s="388"/>
      <c r="I36" s="388"/>
      <c r="J36" s="388"/>
      <c r="K36" s="388"/>
      <c r="L36" s="388"/>
      <c r="M36" s="393"/>
      <c r="N36" s="390"/>
      <c r="O36" s="1545">
        <f>INT((G12+G14+G16)*0.95)</f>
        <v>376060</v>
      </c>
      <c r="P36" s="1543"/>
      <c r="Q36" s="1543"/>
      <c r="R36" s="1543"/>
      <c r="S36" s="1543"/>
      <c r="T36" s="1543"/>
      <c r="U36" s="1543"/>
      <c r="V36" s="1543"/>
      <c r="W36" s="1543"/>
      <c r="X36" s="391"/>
      <c r="Y36" s="388"/>
      <c r="Z36" s="388"/>
      <c r="AA36" s="388"/>
      <c r="AB36" s="388"/>
      <c r="AC36" s="388"/>
      <c r="AD36" s="393"/>
      <c r="AE36" s="390"/>
      <c r="AF36" s="1545">
        <f>INT((X12+X14+X16)*0.95)</f>
        <v>402112</v>
      </c>
      <c r="AG36" s="1543"/>
      <c r="AH36" s="1543"/>
      <c r="AI36" s="1543"/>
      <c r="AJ36" s="1543"/>
      <c r="AK36" s="1543"/>
      <c r="AL36" s="1543"/>
      <c r="AM36" s="1543"/>
      <c r="AN36" s="1547"/>
      <c r="AO36" s="387"/>
      <c r="AP36" s="388"/>
      <c r="AQ36" s="388"/>
      <c r="AR36" s="388"/>
      <c r="AS36" s="388"/>
      <c r="AT36" s="388"/>
      <c r="AU36" s="393"/>
      <c r="AV36" s="390"/>
      <c r="AW36" s="1545">
        <f>INT((AO12+AO14+AO16)*0.95)</f>
        <v>417498</v>
      </c>
      <c r="AX36" s="1543"/>
      <c r="AY36" s="1543"/>
      <c r="AZ36" s="1543"/>
      <c r="BA36" s="1543"/>
      <c r="BB36" s="1543"/>
      <c r="BC36" s="1543"/>
      <c r="BD36" s="1543"/>
      <c r="BE36" s="1543"/>
      <c r="BF36" s="391"/>
      <c r="BG36" s="388"/>
      <c r="BH36" s="388"/>
      <c r="BI36" s="388"/>
      <c r="BJ36" s="388"/>
      <c r="BK36" s="388"/>
      <c r="BL36" s="393"/>
      <c r="BM36" s="390"/>
      <c r="BN36" s="1545">
        <f>INT((BF12+BF14+BF16)*0.95)</f>
        <v>421772</v>
      </c>
      <c r="BO36" s="1543"/>
      <c r="BP36" s="1543"/>
      <c r="BQ36" s="1543"/>
      <c r="BR36" s="1543"/>
      <c r="BS36" s="1543"/>
      <c r="BT36" s="1543"/>
      <c r="BU36" s="1543"/>
      <c r="BV36" s="1543"/>
      <c r="BW36" s="391"/>
      <c r="BX36" s="388"/>
      <c r="BY36" s="388"/>
      <c r="BZ36" s="388"/>
      <c r="CA36" s="388"/>
      <c r="CB36" s="388"/>
      <c r="CC36" s="393"/>
      <c r="CD36" s="390"/>
      <c r="CE36" s="1545">
        <f>INT((BW12+BW14+BW16)*0.95)</f>
        <v>421487</v>
      </c>
      <c r="CF36" s="1543"/>
      <c r="CG36" s="1543"/>
      <c r="CH36" s="1543"/>
      <c r="CI36" s="1543"/>
      <c r="CJ36" s="1543"/>
      <c r="CK36" s="1543"/>
      <c r="CL36" s="1543"/>
      <c r="CM36" s="1547"/>
      <c r="CN36" s="726"/>
      <c r="CO36" s="726"/>
      <c r="CP36" s="726"/>
      <c r="CQ36" s="726"/>
      <c r="CR36" s="726"/>
      <c r="CS36" s="726"/>
      <c r="CT36" s="726"/>
      <c r="CU36" s="726"/>
      <c r="CV36" s="726"/>
      <c r="CW36" s="726"/>
      <c r="CX36" s="726"/>
      <c r="CY36" s="726"/>
      <c r="CZ36" s="726"/>
      <c r="DA36" s="726"/>
      <c r="DB36" s="726"/>
      <c r="DC36" s="726"/>
      <c r="DD36" s="726"/>
      <c r="DE36" s="726"/>
      <c r="DF36" s="726"/>
      <c r="DG36" s="726"/>
      <c r="DH36" s="726"/>
      <c r="DI36" s="726"/>
      <c r="DJ36" s="726"/>
      <c r="DK36" s="726"/>
      <c r="DL36" s="726"/>
      <c r="DM36" s="726"/>
      <c r="DN36" s="726"/>
      <c r="DO36" s="726"/>
      <c r="DP36" s="726"/>
      <c r="DQ36" s="726"/>
      <c r="DR36" s="726"/>
      <c r="DS36" s="726"/>
      <c r="DT36" s="726"/>
      <c r="DU36" s="726"/>
      <c r="DV36" s="726"/>
      <c r="DW36" s="726"/>
      <c r="DX36" s="726"/>
      <c r="DY36" s="726"/>
      <c r="DZ36" s="726"/>
      <c r="EA36" s="726"/>
      <c r="EB36" s="726"/>
      <c r="EC36" s="726"/>
      <c r="ED36" s="726"/>
      <c r="EE36" s="726"/>
      <c r="EF36" s="726"/>
      <c r="EG36" s="726"/>
      <c r="EH36" s="726"/>
      <c r="EI36" s="726"/>
      <c r="EJ36" s="726"/>
      <c r="EK36" s="726"/>
      <c r="EL36" s="726"/>
      <c r="EM36" s="726"/>
      <c r="EN36" s="726"/>
      <c r="EO36" s="726"/>
      <c r="EP36" s="726"/>
      <c r="EQ36" s="726"/>
      <c r="ER36" s="726"/>
      <c r="ES36" s="726"/>
      <c r="ET36" s="726"/>
      <c r="EU36" s="726"/>
      <c r="EV36" s="726"/>
      <c r="EW36" s="726"/>
      <c r="EX36" s="915"/>
    </row>
    <row r="37" spans="1:154" ht="7.5" customHeight="1" x14ac:dyDescent="0.15">
      <c r="A37" s="1798"/>
      <c r="B37" s="913"/>
      <c r="C37" s="1669"/>
      <c r="D37" s="1800"/>
      <c r="E37" s="1800"/>
      <c r="F37" s="855"/>
      <c r="G37" s="391"/>
      <c r="H37" s="388"/>
      <c r="I37" s="388"/>
      <c r="J37" s="388"/>
      <c r="K37" s="388"/>
      <c r="L37" s="388"/>
      <c r="M37" s="393"/>
      <c r="N37" s="390"/>
      <c r="O37" s="1614"/>
      <c r="P37" s="1543"/>
      <c r="Q37" s="1543"/>
      <c r="R37" s="1543"/>
      <c r="S37" s="1543"/>
      <c r="T37" s="1543"/>
      <c r="U37" s="1543"/>
      <c r="V37" s="1543"/>
      <c r="W37" s="1543"/>
      <c r="X37" s="391"/>
      <c r="Y37" s="388"/>
      <c r="Z37" s="388"/>
      <c r="AA37" s="388"/>
      <c r="AB37" s="388"/>
      <c r="AC37" s="388"/>
      <c r="AD37" s="393"/>
      <c r="AE37" s="390"/>
      <c r="AF37" s="1614"/>
      <c r="AG37" s="1543"/>
      <c r="AH37" s="1543"/>
      <c r="AI37" s="1543"/>
      <c r="AJ37" s="1543"/>
      <c r="AK37" s="1543"/>
      <c r="AL37" s="1543"/>
      <c r="AM37" s="1543"/>
      <c r="AN37" s="1547"/>
      <c r="AO37" s="387"/>
      <c r="AP37" s="388"/>
      <c r="AQ37" s="388"/>
      <c r="AR37" s="388"/>
      <c r="AS37" s="388"/>
      <c r="AT37" s="388"/>
      <c r="AU37" s="393"/>
      <c r="AV37" s="390"/>
      <c r="AW37" s="1614"/>
      <c r="AX37" s="1543"/>
      <c r="AY37" s="1543"/>
      <c r="AZ37" s="1543"/>
      <c r="BA37" s="1543"/>
      <c r="BB37" s="1543"/>
      <c r="BC37" s="1543"/>
      <c r="BD37" s="1543"/>
      <c r="BE37" s="1543"/>
      <c r="BF37" s="391"/>
      <c r="BG37" s="388"/>
      <c r="BH37" s="388"/>
      <c r="BI37" s="388"/>
      <c r="BJ37" s="388"/>
      <c r="BK37" s="388"/>
      <c r="BL37" s="393"/>
      <c r="BM37" s="390"/>
      <c r="BN37" s="1614"/>
      <c r="BO37" s="1543"/>
      <c r="BP37" s="1543"/>
      <c r="BQ37" s="1543"/>
      <c r="BR37" s="1543"/>
      <c r="BS37" s="1543"/>
      <c r="BT37" s="1543"/>
      <c r="BU37" s="1543"/>
      <c r="BV37" s="1543"/>
      <c r="BW37" s="391"/>
      <c r="BX37" s="388"/>
      <c r="BY37" s="388"/>
      <c r="BZ37" s="388"/>
      <c r="CA37" s="388"/>
      <c r="CB37" s="388"/>
      <c r="CC37" s="393"/>
      <c r="CD37" s="390"/>
      <c r="CE37" s="1614"/>
      <c r="CF37" s="1543"/>
      <c r="CG37" s="1543"/>
      <c r="CH37" s="1543"/>
      <c r="CI37" s="1543"/>
      <c r="CJ37" s="1543"/>
      <c r="CK37" s="1543"/>
      <c r="CL37" s="1543"/>
      <c r="CM37" s="1547"/>
      <c r="CN37" s="726"/>
      <c r="CO37" s="726"/>
      <c r="CP37" s="726"/>
      <c r="CQ37" s="726"/>
      <c r="CR37" s="726"/>
      <c r="CS37" s="726"/>
      <c r="CT37" s="726"/>
      <c r="CU37" s="726"/>
      <c r="CV37" s="726"/>
      <c r="CW37" s="726"/>
      <c r="CX37" s="726"/>
      <c r="CY37" s="726"/>
      <c r="CZ37" s="726"/>
      <c r="DA37" s="726"/>
      <c r="DB37" s="726"/>
      <c r="DC37" s="726"/>
      <c r="DD37" s="726"/>
      <c r="DE37" s="726"/>
      <c r="DF37" s="726"/>
      <c r="DG37" s="726"/>
      <c r="DH37" s="726"/>
      <c r="DI37" s="726"/>
      <c r="DJ37" s="726"/>
      <c r="DK37" s="726"/>
      <c r="DL37" s="726"/>
      <c r="DM37" s="726"/>
      <c r="DN37" s="726"/>
      <c r="DO37" s="726"/>
      <c r="DP37" s="726"/>
      <c r="DQ37" s="726"/>
      <c r="DR37" s="726"/>
      <c r="DS37" s="726"/>
      <c r="DT37" s="726"/>
      <c r="DU37" s="726"/>
      <c r="DV37" s="726"/>
      <c r="DW37" s="726"/>
      <c r="DX37" s="726"/>
      <c r="DY37" s="726"/>
      <c r="DZ37" s="726"/>
      <c r="EA37" s="726"/>
      <c r="EB37" s="726"/>
      <c r="EC37" s="726"/>
      <c r="ED37" s="726"/>
      <c r="EE37" s="726"/>
      <c r="EF37" s="726"/>
      <c r="EG37" s="726"/>
      <c r="EH37" s="726"/>
      <c r="EI37" s="726"/>
      <c r="EJ37" s="726"/>
      <c r="EK37" s="726"/>
      <c r="EL37" s="726"/>
      <c r="EM37" s="726"/>
      <c r="EN37" s="726"/>
      <c r="EO37" s="726"/>
      <c r="EP37" s="726"/>
      <c r="EQ37" s="726"/>
      <c r="ER37" s="726"/>
      <c r="ES37" s="726"/>
      <c r="ET37" s="726"/>
      <c r="EU37" s="726"/>
      <c r="EV37" s="726"/>
      <c r="EW37" s="726"/>
      <c r="EX37" s="915"/>
    </row>
    <row r="38" spans="1:154" ht="6.95" customHeight="1" x14ac:dyDescent="0.15">
      <c r="A38" s="1798"/>
      <c r="B38" s="913"/>
      <c r="C38" s="1669"/>
      <c r="D38" s="1800"/>
      <c r="E38" s="1800"/>
      <c r="F38" s="855"/>
      <c r="G38" s="391"/>
      <c r="H38" s="388"/>
      <c r="I38" s="388"/>
      <c r="J38" s="388"/>
      <c r="K38" s="388"/>
      <c r="L38" s="388"/>
      <c r="M38" s="393"/>
      <c r="N38" s="390"/>
      <c r="O38" s="1668">
        <f>SUM(O34:W37)</f>
        <v>752120</v>
      </c>
      <c r="P38" s="1543"/>
      <c r="Q38" s="1543"/>
      <c r="R38" s="1543"/>
      <c r="S38" s="1543"/>
      <c r="T38" s="1543"/>
      <c r="U38" s="1543"/>
      <c r="V38" s="1543"/>
      <c r="W38" s="1543"/>
      <c r="X38" s="391"/>
      <c r="Y38" s="388"/>
      <c r="Z38" s="388"/>
      <c r="AA38" s="388"/>
      <c r="AB38" s="388"/>
      <c r="AC38" s="388"/>
      <c r="AD38" s="393"/>
      <c r="AE38" s="390"/>
      <c r="AF38" s="1668">
        <f>SUM(AF34:AN37)</f>
        <v>804224</v>
      </c>
      <c r="AG38" s="1543"/>
      <c r="AH38" s="1543"/>
      <c r="AI38" s="1543"/>
      <c r="AJ38" s="1543"/>
      <c r="AK38" s="1543"/>
      <c r="AL38" s="1543"/>
      <c r="AM38" s="1543"/>
      <c r="AN38" s="1547"/>
      <c r="AO38" s="387"/>
      <c r="AP38" s="388"/>
      <c r="AQ38" s="388"/>
      <c r="AR38" s="388"/>
      <c r="AS38" s="388"/>
      <c r="AT38" s="388"/>
      <c r="AU38" s="393"/>
      <c r="AV38" s="390"/>
      <c r="AW38" s="1668">
        <f>SUM(AW34:BE37)</f>
        <v>834996</v>
      </c>
      <c r="AX38" s="1543"/>
      <c r="AY38" s="1543"/>
      <c r="AZ38" s="1543"/>
      <c r="BA38" s="1543"/>
      <c r="BB38" s="1543"/>
      <c r="BC38" s="1543"/>
      <c r="BD38" s="1543"/>
      <c r="BE38" s="1543"/>
      <c r="BF38" s="391"/>
      <c r="BG38" s="388"/>
      <c r="BH38" s="388"/>
      <c r="BI38" s="388"/>
      <c r="BJ38" s="388"/>
      <c r="BK38" s="388"/>
      <c r="BL38" s="393"/>
      <c r="BM38" s="390"/>
      <c r="BN38" s="1668">
        <f>SUM(BN34:BV37)</f>
        <v>843544</v>
      </c>
      <c r="BO38" s="1543"/>
      <c r="BP38" s="1543"/>
      <c r="BQ38" s="1543"/>
      <c r="BR38" s="1543"/>
      <c r="BS38" s="1543"/>
      <c r="BT38" s="1543"/>
      <c r="BU38" s="1543"/>
      <c r="BV38" s="1543"/>
      <c r="BW38" s="391"/>
      <c r="BX38" s="388"/>
      <c r="BY38" s="388"/>
      <c r="BZ38" s="388"/>
      <c r="CA38" s="388"/>
      <c r="CB38" s="388"/>
      <c r="CC38" s="393"/>
      <c r="CD38" s="390"/>
      <c r="CE38" s="1668">
        <f>SUM(CE34:CM37)</f>
        <v>842974</v>
      </c>
      <c r="CF38" s="1543"/>
      <c r="CG38" s="1543"/>
      <c r="CH38" s="1543"/>
      <c r="CI38" s="1543"/>
      <c r="CJ38" s="1543"/>
      <c r="CK38" s="1543"/>
      <c r="CL38" s="1543"/>
      <c r="CM38" s="1547"/>
      <c r="CN38" s="726"/>
      <c r="CO38" s="726"/>
      <c r="CP38" s="726"/>
      <c r="CQ38" s="726"/>
      <c r="CR38" s="726"/>
      <c r="CS38" s="726"/>
      <c r="CT38" s="726"/>
      <c r="CU38" s="726"/>
      <c r="CV38" s="726"/>
      <c r="CW38" s="726"/>
      <c r="CX38" s="726"/>
      <c r="CY38" s="726"/>
      <c r="CZ38" s="726"/>
      <c r="DA38" s="726"/>
      <c r="DB38" s="726"/>
      <c r="DC38" s="726"/>
      <c r="DD38" s="726"/>
      <c r="DE38" s="726"/>
      <c r="DF38" s="726"/>
      <c r="DG38" s="726"/>
      <c r="DH38" s="726"/>
      <c r="DI38" s="726"/>
      <c r="DJ38" s="726"/>
      <c r="DK38" s="726"/>
      <c r="DL38" s="726"/>
      <c r="DM38" s="726"/>
      <c r="DN38" s="726"/>
      <c r="DO38" s="726"/>
      <c r="DP38" s="726"/>
      <c r="DQ38" s="726"/>
      <c r="DR38" s="726"/>
      <c r="DS38" s="726"/>
      <c r="DT38" s="726"/>
      <c r="DU38" s="726"/>
      <c r="DV38" s="726"/>
      <c r="DW38" s="726"/>
      <c r="DX38" s="726"/>
      <c r="DY38" s="726"/>
      <c r="DZ38" s="726"/>
      <c r="EA38" s="726"/>
      <c r="EB38" s="726"/>
      <c r="EC38" s="726"/>
      <c r="ED38" s="726"/>
      <c r="EE38" s="726"/>
      <c r="EF38" s="726"/>
      <c r="EG38" s="726"/>
      <c r="EH38" s="726"/>
      <c r="EI38" s="726"/>
      <c r="EJ38" s="726"/>
      <c r="EK38" s="726"/>
      <c r="EL38" s="726"/>
      <c r="EM38" s="726"/>
      <c r="EN38" s="726"/>
      <c r="EO38" s="726"/>
      <c r="EP38" s="726"/>
      <c r="EQ38" s="726"/>
      <c r="ER38" s="726"/>
      <c r="ES38" s="726"/>
      <c r="ET38" s="726"/>
      <c r="EU38" s="726"/>
      <c r="EV38" s="726"/>
      <c r="EW38" s="726"/>
      <c r="EX38" s="915"/>
    </row>
    <row r="39" spans="1:154" ht="6.95" customHeight="1" x14ac:dyDescent="0.15">
      <c r="A39" s="1798"/>
      <c r="B39" s="495"/>
      <c r="C39" s="1670"/>
      <c r="D39" s="1771"/>
      <c r="E39" s="1771"/>
      <c r="F39" s="917"/>
      <c r="G39" s="403"/>
      <c r="H39" s="404"/>
      <c r="I39" s="404"/>
      <c r="J39" s="404"/>
      <c r="K39" s="404"/>
      <c r="L39" s="404"/>
      <c r="M39" s="405"/>
      <c r="N39" s="406"/>
      <c r="O39" s="1667"/>
      <c r="P39" s="1518"/>
      <c r="Q39" s="1518"/>
      <c r="R39" s="1518"/>
      <c r="S39" s="1518"/>
      <c r="T39" s="1518"/>
      <c r="U39" s="1518"/>
      <c r="V39" s="1518"/>
      <c r="W39" s="1518"/>
      <c r="X39" s="403"/>
      <c r="Y39" s="404"/>
      <c r="Z39" s="404"/>
      <c r="AA39" s="404"/>
      <c r="AB39" s="404"/>
      <c r="AC39" s="404"/>
      <c r="AD39" s="405"/>
      <c r="AE39" s="406"/>
      <c r="AF39" s="1667"/>
      <c r="AG39" s="1518"/>
      <c r="AH39" s="1518"/>
      <c r="AI39" s="1518"/>
      <c r="AJ39" s="1518"/>
      <c r="AK39" s="1518"/>
      <c r="AL39" s="1518"/>
      <c r="AM39" s="1518"/>
      <c r="AN39" s="1618"/>
      <c r="AO39" s="407"/>
      <c r="AP39" s="404"/>
      <c r="AQ39" s="404"/>
      <c r="AR39" s="404"/>
      <c r="AS39" s="404"/>
      <c r="AT39" s="404"/>
      <c r="AU39" s="405"/>
      <c r="AV39" s="406"/>
      <c r="AW39" s="1667"/>
      <c r="AX39" s="1518"/>
      <c r="AY39" s="1518"/>
      <c r="AZ39" s="1518"/>
      <c r="BA39" s="1518"/>
      <c r="BB39" s="1518"/>
      <c r="BC39" s="1518"/>
      <c r="BD39" s="1518"/>
      <c r="BE39" s="1518"/>
      <c r="BF39" s="403"/>
      <c r="BG39" s="404"/>
      <c r="BH39" s="404"/>
      <c r="BI39" s="404"/>
      <c r="BJ39" s="404"/>
      <c r="BK39" s="404"/>
      <c r="BL39" s="405"/>
      <c r="BM39" s="406"/>
      <c r="BN39" s="1667"/>
      <c r="BO39" s="1518"/>
      <c r="BP39" s="1518"/>
      <c r="BQ39" s="1518"/>
      <c r="BR39" s="1518"/>
      <c r="BS39" s="1518"/>
      <c r="BT39" s="1518"/>
      <c r="BU39" s="1518"/>
      <c r="BV39" s="1518"/>
      <c r="BW39" s="403"/>
      <c r="BX39" s="404"/>
      <c r="BY39" s="404"/>
      <c r="BZ39" s="404"/>
      <c r="CA39" s="404"/>
      <c r="CB39" s="404"/>
      <c r="CC39" s="405"/>
      <c r="CD39" s="406"/>
      <c r="CE39" s="1667"/>
      <c r="CF39" s="1518"/>
      <c r="CG39" s="1518"/>
      <c r="CH39" s="1518"/>
      <c r="CI39" s="1518"/>
      <c r="CJ39" s="1518"/>
      <c r="CK39" s="1518"/>
      <c r="CL39" s="1518"/>
      <c r="CM39" s="1618"/>
      <c r="CN39" s="726"/>
      <c r="CO39" s="726"/>
      <c r="CP39" s="726"/>
      <c r="CQ39" s="726"/>
      <c r="CR39" s="726"/>
      <c r="CS39" s="726"/>
      <c r="CT39" s="726"/>
      <c r="CU39" s="726"/>
      <c r="CV39" s="726"/>
      <c r="CW39" s="726"/>
      <c r="CX39" s="726"/>
      <c r="CY39" s="726"/>
      <c r="CZ39" s="726"/>
      <c r="DA39" s="726"/>
      <c r="DB39" s="726"/>
      <c r="DC39" s="726"/>
      <c r="DD39" s="726"/>
      <c r="DE39" s="726"/>
      <c r="DF39" s="726"/>
      <c r="DG39" s="726"/>
      <c r="DH39" s="726"/>
      <c r="DI39" s="726"/>
      <c r="DJ39" s="726"/>
      <c r="DK39" s="726"/>
      <c r="DL39" s="726"/>
      <c r="DM39" s="726"/>
      <c r="DN39" s="726"/>
      <c r="DO39" s="726"/>
      <c r="DP39" s="726"/>
      <c r="DQ39" s="726"/>
      <c r="DR39" s="726"/>
      <c r="DS39" s="726"/>
      <c r="DT39" s="726"/>
      <c r="DU39" s="726"/>
      <c r="DV39" s="726"/>
      <c r="DW39" s="726"/>
      <c r="DX39" s="726"/>
      <c r="DY39" s="726"/>
      <c r="DZ39" s="726"/>
      <c r="EA39" s="726"/>
      <c r="EB39" s="726"/>
      <c r="EC39" s="726"/>
      <c r="ED39" s="726"/>
      <c r="EE39" s="726"/>
      <c r="EF39" s="726"/>
      <c r="EG39" s="726"/>
      <c r="EH39" s="726"/>
      <c r="EI39" s="726"/>
      <c r="EJ39" s="726"/>
      <c r="EK39" s="726"/>
      <c r="EL39" s="726"/>
      <c r="EM39" s="726"/>
      <c r="EN39" s="726"/>
      <c r="EO39" s="726"/>
      <c r="EP39" s="726"/>
      <c r="EQ39" s="726"/>
      <c r="ER39" s="726"/>
      <c r="ES39" s="726"/>
      <c r="ET39" s="726"/>
      <c r="EU39" s="726"/>
      <c r="EV39" s="726"/>
      <c r="EW39" s="726"/>
      <c r="EX39" s="726"/>
    </row>
    <row r="40" spans="1:154" ht="19.5" customHeight="1" x14ac:dyDescent="0.15">
      <c r="A40" s="1798"/>
      <c r="B40" s="493"/>
      <c r="C40" s="497" t="s">
        <v>592</v>
      </c>
      <c r="D40" s="1794" t="s">
        <v>59</v>
      </c>
      <c r="E40" s="1795"/>
      <c r="F40" s="919"/>
      <c r="G40" s="412"/>
      <c r="H40" s="413"/>
      <c r="I40" s="413"/>
      <c r="J40" s="414"/>
      <c r="K40" s="414"/>
      <c r="L40" s="414"/>
      <c r="M40" s="414"/>
      <c r="N40" s="415"/>
      <c r="O40" s="1622">
        <v>0</v>
      </c>
      <c r="P40" s="1619"/>
      <c r="Q40" s="1789"/>
      <c r="R40" s="1789"/>
      <c r="S40" s="1789"/>
      <c r="T40" s="1789"/>
      <c r="U40" s="1789"/>
      <c r="V40" s="1789"/>
      <c r="W40" s="1791"/>
      <c r="X40" s="403"/>
      <c r="Y40" s="416"/>
      <c r="Z40" s="417"/>
      <c r="AA40" s="417"/>
      <c r="AB40" s="417"/>
      <c r="AC40" s="417"/>
      <c r="AD40" s="417"/>
      <c r="AE40" s="418"/>
      <c r="AF40" s="1589">
        <v>0</v>
      </c>
      <c r="AG40" s="1590"/>
      <c r="AH40" s="1782"/>
      <c r="AI40" s="1782"/>
      <c r="AJ40" s="1782"/>
      <c r="AK40" s="1782"/>
      <c r="AL40" s="1782"/>
      <c r="AM40" s="1782"/>
      <c r="AN40" s="1796"/>
      <c r="AO40" s="407"/>
      <c r="AP40" s="416"/>
      <c r="AQ40" s="416"/>
      <c r="AR40" s="417"/>
      <c r="AS40" s="417"/>
      <c r="AT40" s="417"/>
      <c r="AU40" s="417"/>
      <c r="AV40" s="418"/>
      <c r="AW40" s="1589">
        <v>0</v>
      </c>
      <c r="AX40" s="1590"/>
      <c r="AY40" s="1782"/>
      <c r="AZ40" s="1782"/>
      <c r="BA40" s="1782"/>
      <c r="BB40" s="1782"/>
      <c r="BC40" s="1782"/>
      <c r="BD40" s="1782"/>
      <c r="BE40" s="1782"/>
      <c r="BF40" s="403"/>
      <c r="BG40" s="416"/>
      <c r="BH40" s="417"/>
      <c r="BI40" s="417"/>
      <c r="BJ40" s="417"/>
      <c r="BK40" s="417"/>
      <c r="BL40" s="417"/>
      <c r="BM40" s="418"/>
      <c r="BN40" s="1589">
        <v>0</v>
      </c>
      <c r="BO40" s="1590"/>
      <c r="BP40" s="1782"/>
      <c r="BQ40" s="1782"/>
      <c r="BR40" s="1782"/>
      <c r="BS40" s="1782"/>
      <c r="BT40" s="1782"/>
      <c r="BU40" s="1782"/>
      <c r="BV40" s="1796"/>
      <c r="BW40" s="403"/>
      <c r="BX40" s="416"/>
      <c r="BY40" s="417"/>
      <c r="BZ40" s="417"/>
      <c r="CA40" s="417"/>
      <c r="CB40" s="417"/>
      <c r="CC40" s="417"/>
      <c r="CD40" s="418"/>
      <c r="CE40" s="1589">
        <v>0</v>
      </c>
      <c r="CF40" s="1590"/>
      <c r="CG40" s="1782"/>
      <c r="CH40" s="1782"/>
      <c r="CI40" s="1782"/>
      <c r="CJ40" s="1782"/>
      <c r="CK40" s="1782"/>
      <c r="CL40" s="1782"/>
      <c r="CM40" s="1796"/>
      <c r="CN40" s="726"/>
      <c r="CO40" s="726"/>
      <c r="CP40" s="726"/>
      <c r="CQ40" s="726"/>
      <c r="CR40" s="726"/>
      <c r="CS40" s="726"/>
      <c r="CT40" s="726"/>
      <c r="CU40" s="726"/>
      <c r="CV40" s="726"/>
      <c r="CW40" s="726"/>
      <c r="CX40" s="726"/>
      <c r="CY40" s="726"/>
      <c r="CZ40" s="726"/>
      <c r="DA40" s="726"/>
      <c r="DB40" s="726"/>
      <c r="DC40" s="726"/>
      <c r="DD40" s="726"/>
      <c r="DE40" s="726"/>
      <c r="DF40" s="726"/>
      <c r="DG40" s="726"/>
      <c r="DH40" s="726"/>
      <c r="DI40" s="726"/>
      <c r="DJ40" s="726"/>
      <c r="DK40" s="726"/>
      <c r="DL40" s="726"/>
      <c r="DM40" s="726"/>
      <c r="DN40" s="726"/>
      <c r="DO40" s="726"/>
      <c r="DP40" s="726"/>
      <c r="DQ40" s="726"/>
      <c r="DR40" s="726"/>
      <c r="DS40" s="726"/>
      <c r="DT40" s="726"/>
      <c r="DU40" s="726"/>
      <c r="DV40" s="726"/>
      <c r="DW40" s="726"/>
      <c r="DX40" s="726"/>
      <c r="DY40" s="726"/>
      <c r="DZ40" s="726"/>
      <c r="EA40" s="726"/>
      <c r="EB40" s="726"/>
      <c r="EC40" s="726"/>
      <c r="ED40" s="726"/>
      <c r="EE40" s="726"/>
      <c r="EF40" s="726"/>
      <c r="EG40" s="726"/>
      <c r="EH40" s="726"/>
      <c r="EI40" s="726"/>
      <c r="EJ40" s="726"/>
      <c r="EK40" s="726"/>
      <c r="EL40" s="726"/>
      <c r="EM40" s="726"/>
      <c r="EN40" s="726"/>
      <c r="EO40" s="726"/>
      <c r="EP40" s="726"/>
      <c r="EQ40" s="726"/>
      <c r="ER40" s="726"/>
      <c r="ES40" s="726"/>
      <c r="ET40" s="726"/>
      <c r="EU40" s="726"/>
      <c r="EV40" s="726"/>
      <c r="EW40" s="726"/>
      <c r="EX40" s="479"/>
    </row>
    <row r="41" spans="1:154" ht="19.5" customHeight="1" x14ac:dyDescent="0.15">
      <c r="A41" s="1799"/>
      <c r="B41" s="496"/>
      <c r="C41" s="486" t="s">
        <v>758</v>
      </c>
      <c r="D41" s="1794" t="s">
        <v>148</v>
      </c>
      <c r="E41" s="1795"/>
      <c r="F41" s="917"/>
      <c r="G41" s="403"/>
      <c r="H41" s="416"/>
      <c r="I41" s="416"/>
      <c r="J41" s="417"/>
      <c r="K41" s="417"/>
      <c r="L41" s="417"/>
      <c r="M41" s="417"/>
      <c r="N41" s="418"/>
      <c r="O41" s="1589">
        <f>SUM(O33,O38,O40)</f>
        <v>1850236</v>
      </c>
      <c r="P41" s="1590"/>
      <c r="Q41" s="1782"/>
      <c r="R41" s="1782"/>
      <c r="S41" s="1782"/>
      <c r="T41" s="1782"/>
      <c r="U41" s="1782"/>
      <c r="V41" s="1782"/>
      <c r="W41" s="1796"/>
      <c r="X41" s="403"/>
      <c r="Y41" s="416"/>
      <c r="Z41" s="417"/>
      <c r="AA41" s="417"/>
      <c r="AB41" s="417"/>
      <c r="AC41" s="417"/>
      <c r="AD41" s="417"/>
      <c r="AE41" s="418"/>
      <c r="AF41" s="1589">
        <f>SUM(AF33,AF38,AF40)</f>
        <v>1973640</v>
      </c>
      <c r="AG41" s="1590"/>
      <c r="AH41" s="1782"/>
      <c r="AI41" s="1782"/>
      <c r="AJ41" s="1782"/>
      <c r="AK41" s="1782"/>
      <c r="AL41" s="1782"/>
      <c r="AM41" s="1782"/>
      <c r="AN41" s="1796"/>
      <c r="AO41" s="407"/>
      <c r="AP41" s="416"/>
      <c r="AQ41" s="416"/>
      <c r="AR41" s="417"/>
      <c r="AS41" s="417"/>
      <c r="AT41" s="417"/>
      <c r="AU41" s="417"/>
      <c r="AV41" s="418"/>
      <c r="AW41" s="1589">
        <f>SUM(AW33,AW38,AW40)</f>
        <v>2020522</v>
      </c>
      <c r="AX41" s="1590"/>
      <c r="AY41" s="1782"/>
      <c r="AZ41" s="1782"/>
      <c r="BA41" s="1782"/>
      <c r="BB41" s="1782"/>
      <c r="BC41" s="1782"/>
      <c r="BD41" s="1782"/>
      <c r="BE41" s="1782"/>
      <c r="BF41" s="403"/>
      <c r="BG41" s="416"/>
      <c r="BH41" s="417"/>
      <c r="BI41" s="417"/>
      <c r="BJ41" s="417"/>
      <c r="BK41" s="417"/>
      <c r="BL41" s="417"/>
      <c r="BM41" s="418"/>
      <c r="BN41" s="1589">
        <f>SUM(BN33,BN38,BN40)</f>
        <v>2040768</v>
      </c>
      <c r="BO41" s="1590"/>
      <c r="BP41" s="1782"/>
      <c r="BQ41" s="1782"/>
      <c r="BR41" s="1782"/>
      <c r="BS41" s="1782"/>
      <c r="BT41" s="1782"/>
      <c r="BU41" s="1782"/>
      <c r="BV41" s="1796"/>
      <c r="BW41" s="403"/>
      <c r="BX41" s="416"/>
      <c r="BY41" s="417"/>
      <c r="BZ41" s="417"/>
      <c r="CA41" s="417"/>
      <c r="CB41" s="417"/>
      <c r="CC41" s="417"/>
      <c r="CD41" s="418"/>
      <c r="CE41" s="1589">
        <f>SUM(CE33,CE38,CE40)</f>
        <v>2013418</v>
      </c>
      <c r="CF41" s="1590"/>
      <c r="CG41" s="1782"/>
      <c r="CH41" s="1782"/>
      <c r="CI41" s="1782"/>
      <c r="CJ41" s="1782"/>
      <c r="CK41" s="1782"/>
      <c r="CL41" s="1782"/>
      <c r="CM41" s="1796"/>
      <c r="CN41" s="726"/>
      <c r="CO41" s="726"/>
      <c r="CP41" s="726"/>
      <c r="CQ41" s="726"/>
      <c r="CR41" s="726"/>
      <c r="CS41" s="726"/>
      <c r="CT41" s="726"/>
      <c r="CU41" s="726"/>
      <c r="CV41" s="726"/>
      <c r="CW41" s="726"/>
      <c r="CX41" s="726"/>
      <c r="CY41" s="726"/>
      <c r="CZ41" s="726"/>
      <c r="DA41" s="726"/>
      <c r="DB41" s="726"/>
      <c r="DC41" s="726"/>
      <c r="DD41" s="726"/>
      <c r="DE41" s="726"/>
      <c r="DF41" s="726"/>
      <c r="DG41" s="726"/>
      <c r="DH41" s="726"/>
      <c r="DI41" s="726"/>
      <c r="DJ41" s="726"/>
      <c r="DK41" s="726"/>
      <c r="DL41" s="726"/>
      <c r="DM41" s="726"/>
      <c r="DN41" s="726"/>
      <c r="DO41" s="726"/>
      <c r="DP41" s="726"/>
      <c r="DQ41" s="726"/>
      <c r="DR41" s="726"/>
      <c r="DS41" s="726"/>
      <c r="DT41" s="726"/>
      <c r="DU41" s="726"/>
      <c r="DV41" s="726"/>
      <c r="DW41" s="726"/>
      <c r="DX41" s="726"/>
      <c r="DY41" s="726"/>
      <c r="DZ41" s="726"/>
      <c r="EA41" s="726"/>
      <c r="EB41" s="726"/>
      <c r="EC41" s="726"/>
      <c r="ED41" s="726"/>
      <c r="EE41" s="726"/>
      <c r="EF41" s="726"/>
      <c r="EG41" s="726"/>
      <c r="EH41" s="726"/>
      <c r="EI41" s="726"/>
      <c r="EJ41" s="726"/>
      <c r="EK41" s="726"/>
      <c r="EL41" s="726"/>
      <c r="EM41" s="726"/>
      <c r="EN41" s="726"/>
      <c r="EO41" s="726"/>
      <c r="EP41" s="726"/>
      <c r="EQ41" s="726"/>
      <c r="ER41" s="726"/>
      <c r="ES41" s="726"/>
      <c r="ET41" s="726"/>
      <c r="EU41" s="726"/>
      <c r="EV41" s="726"/>
      <c r="EW41" s="726"/>
    </row>
    <row r="42" spans="1:154" ht="19.5" customHeight="1" x14ac:dyDescent="0.15">
      <c r="A42" s="498" t="s">
        <v>897</v>
      </c>
      <c r="B42" s="499"/>
      <c r="C42" s="1794" t="s">
        <v>60</v>
      </c>
      <c r="D42" s="1794"/>
      <c r="E42" s="1794"/>
      <c r="F42" s="499"/>
      <c r="G42" s="423"/>
      <c r="H42" s="414"/>
      <c r="I42" s="414"/>
      <c r="J42" s="414"/>
      <c r="K42" s="414"/>
      <c r="L42" s="414"/>
      <c r="M42" s="414"/>
      <c r="N42" s="415"/>
      <c r="O42" s="1622">
        <v>115400</v>
      </c>
      <c r="P42" s="1619"/>
      <c r="Q42" s="1789"/>
      <c r="R42" s="1789"/>
      <c r="S42" s="1789"/>
      <c r="T42" s="1789"/>
      <c r="U42" s="1789"/>
      <c r="V42" s="1789"/>
      <c r="W42" s="1791"/>
      <c r="X42" s="423"/>
      <c r="Y42" s="414"/>
      <c r="Z42" s="414"/>
      <c r="AA42" s="414"/>
      <c r="AB42" s="414"/>
      <c r="AC42" s="414"/>
      <c r="AD42" s="414"/>
      <c r="AE42" s="415"/>
      <c r="AF42" s="1622">
        <v>115400</v>
      </c>
      <c r="AG42" s="1619"/>
      <c r="AH42" s="1789"/>
      <c r="AI42" s="1789"/>
      <c r="AJ42" s="1789"/>
      <c r="AK42" s="1789"/>
      <c r="AL42" s="1789"/>
      <c r="AM42" s="1789"/>
      <c r="AN42" s="1791"/>
      <c r="AO42" s="424"/>
      <c r="AP42" s="414"/>
      <c r="AQ42" s="414"/>
      <c r="AR42" s="414"/>
      <c r="AS42" s="414"/>
      <c r="AT42" s="414"/>
      <c r="AU42" s="414"/>
      <c r="AV42" s="415"/>
      <c r="AW42" s="1622">
        <v>115400</v>
      </c>
      <c r="AX42" s="1619"/>
      <c r="AY42" s="1789"/>
      <c r="AZ42" s="1789"/>
      <c r="BA42" s="1789"/>
      <c r="BB42" s="1789"/>
      <c r="BC42" s="1789"/>
      <c r="BD42" s="1789"/>
      <c r="BE42" s="1789"/>
      <c r="BF42" s="423"/>
      <c r="BG42" s="414"/>
      <c r="BH42" s="414"/>
      <c r="BI42" s="414"/>
      <c r="BJ42" s="414"/>
      <c r="BK42" s="414"/>
      <c r="BL42" s="414"/>
      <c r="BM42" s="415"/>
      <c r="BN42" s="1622">
        <v>115400</v>
      </c>
      <c r="BO42" s="1619"/>
      <c r="BP42" s="1789"/>
      <c r="BQ42" s="1789"/>
      <c r="BR42" s="1789"/>
      <c r="BS42" s="1789"/>
      <c r="BT42" s="1789"/>
      <c r="BU42" s="1789"/>
      <c r="BV42" s="1791"/>
      <c r="BW42" s="423"/>
      <c r="BX42" s="414"/>
      <c r="BY42" s="414"/>
      <c r="BZ42" s="414"/>
      <c r="CA42" s="414"/>
      <c r="CB42" s="414"/>
      <c r="CC42" s="414"/>
      <c r="CD42" s="415"/>
      <c r="CE42" s="1622">
        <v>115400</v>
      </c>
      <c r="CF42" s="1619"/>
      <c r="CG42" s="1789"/>
      <c r="CH42" s="1789"/>
      <c r="CI42" s="1789"/>
      <c r="CJ42" s="1789"/>
      <c r="CK42" s="1789"/>
      <c r="CL42" s="1789"/>
      <c r="CM42" s="1791"/>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c r="DV42" s="726"/>
      <c r="DW42" s="726"/>
      <c r="DX42" s="726"/>
      <c r="DY42" s="726"/>
      <c r="DZ42" s="726"/>
      <c r="EA42" s="726"/>
      <c r="EB42" s="726"/>
      <c r="EC42" s="726"/>
      <c r="ED42" s="726"/>
      <c r="EE42" s="726"/>
      <c r="EF42" s="726"/>
      <c r="EG42" s="726"/>
      <c r="EH42" s="726"/>
      <c r="EI42" s="726"/>
      <c r="EJ42" s="726"/>
      <c r="EK42" s="726"/>
      <c r="EL42" s="726"/>
      <c r="EM42" s="726"/>
      <c r="EN42" s="726"/>
      <c r="EO42" s="726"/>
      <c r="EP42" s="726"/>
      <c r="EQ42" s="726"/>
      <c r="ER42" s="726"/>
      <c r="ES42" s="726"/>
      <c r="ET42" s="726"/>
      <c r="EU42" s="726"/>
      <c r="EV42" s="726"/>
      <c r="EW42" s="726"/>
    </row>
    <row r="43" spans="1:154" ht="19.5" customHeight="1" x14ac:dyDescent="0.15">
      <c r="A43" s="921" t="s">
        <v>898</v>
      </c>
      <c r="B43" s="477"/>
      <c r="C43" s="1759" t="s">
        <v>584</v>
      </c>
      <c r="D43" s="1759"/>
      <c r="E43" s="1759"/>
      <c r="F43" s="477"/>
      <c r="G43" s="427"/>
      <c r="H43" s="428"/>
      <c r="I43" s="428"/>
      <c r="J43" s="428"/>
      <c r="K43" s="428"/>
      <c r="L43" s="428"/>
      <c r="M43" s="428"/>
      <c r="N43" s="429"/>
      <c r="O43" s="1622">
        <v>0</v>
      </c>
      <c r="P43" s="1619"/>
      <c r="Q43" s="1619"/>
      <c r="R43" s="1619"/>
      <c r="S43" s="1619"/>
      <c r="T43" s="1619"/>
      <c r="U43" s="1619"/>
      <c r="V43" s="1619"/>
      <c r="W43" s="1685"/>
      <c r="X43" s="427"/>
      <c r="Y43" s="428"/>
      <c r="Z43" s="428"/>
      <c r="AA43" s="428"/>
      <c r="AB43" s="428"/>
      <c r="AC43" s="428"/>
      <c r="AD43" s="428"/>
      <c r="AE43" s="429"/>
      <c r="AF43" s="1622">
        <v>0</v>
      </c>
      <c r="AG43" s="1619"/>
      <c r="AH43" s="1619"/>
      <c r="AI43" s="1619"/>
      <c r="AJ43" s="1619"/>
      <c r="AK43" s="1619"/>
      <c r="AL43" s="1619"/>
      <c r="AM43" s="1619"/>
      <c r="AN43" s="1685"/>
      <c r="AO43" s="393"/>
      <c r="AP43" s="428"/>
      <c r="AQ43" s="428"/>
      <c r="AR43" s="428"/>
      <c r="AS43" s="428"/>
      <c r="AT43" s="428"/>
      <c r="AU43" s="428"/>
      <c r="AV43" s="429"/>
      <c r="AW43" s="1622">
        <v>0</v>
      </c>
      <c r="AX43" s="1619"/>
      <c r="AY43" s="1619"/>
      <c r="AZ43" s="1619"/>
      <c r="BA43" s="1619"/>
      <c r="BB43" s="1619"/>
      <c r="BC43" s="1619"/>
      <c r="BD43" s="1619"/>
      <c r="BE43" s="1685"/>
      <c r="BF43" s="427"/>
      <c r="BG43" s="428"/>
      <c r="BH43" s="428"/>
      <c r="BI43" s="428"/>
      <c r="BJ43" s="428"/>
      <c r="BK43" s="428"/>
      <c r="BL43" s="428"/>
      <c r="BM43" s="429"/>
      <c r="BN43" s="1622">
        <v>0</v>
      </c>
      <c r="BO43" s="1619"/>
      <c r="BP43" s="1619"/>
      <c r="BQ43" s="1619"/>
      <c r="BR43" s="1619"/>
      <c r="BS43" s="1619"/>
      <c r="BT43" s="1619"/>
      <c r="BU43" s="1619"/>
      <c r="BV43" s="1685"/>
      <c r="BW43" s="427"/>
      <c r="BX43" s="428"/>
      <c r="BY43" s="428"/>
      <c r="BZ43" s="428"/>
      <c r="CA43" s="428"/>
      <c r="CB43" s="428"/>
      <c r="CC43" s="428"/>
      <c r="CD43" s="429"/>
      <c r="CE43" s="1622">
        <v>0</v>
      </c>
      <c r="CF43" s="1619"/>
      <c r="CG43" s="1619"/>
      <c r="CH43" s="1619"/>
      <c r="CI43" s="1619"/>
      <c r="CJ43" s="1619"/>
      <c r="CK43" s="1619"/>
      <c r="CL43" s="1619"/>
      <c r="CM43" s="1685"/>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c r="DM43" s="726"/>
      <c r="DN43" s="726"/>
      <c r="DO43" s="726"/>
      <c r="DP43" s="726"/>
      <c r="DQ43" s="726"/>
      <c r="DR43" s="726"/>
      <c r="DS43" s="726"/>
      <c r="DT43" s="726"/>
      <c r="DU43" s="726"/>
      <c r="DV43" s="726"/>
      <c r="DW43" s="726"/>
      <c r="DX43" s="726"/>
      <c r="DY43" s="726"/>
      <c r="DZ43" s="726"/>
      <c r="EA43" s="726"/>
      <c r="EB43" s="726"/>
      <c r="EC43" s="726"/>
      <c r="ED43" s="726"/>
      <c r="EE43" s="726"/>
      <c r="EF43" s="726"/>
      <c r="EG43" s="726"/>
      <c r="EH43" s="726"/>
      <c r="EI43" s="726"/>
      <c r="EJ43" s="726"/>
      <c r="EK43" s="726"/>
      <c r="EL43" s="726"/>
      <c r="EM43" s="726"/>
      <c r="EN43" s="726"/>
      <c r="EO43" s="726"/>
      <c r="EP43" s="726"/>
      <c r="EQ43" s="726"/>
      <c r="ER43" s="726"/>
      <c r="ES43" s="726"/>
      <c r="ET43" s="726"/>
      <c r="EU43" s="726"/>
      <c r="EV43" s="726"/>
      <c r="EW43" s="726"/>
    </row>
    <row r="44" spans="1:154" ht="19.5" customHeight="1" x14ac:dyDescent="0.15">
      <c r="A44" s="498" t="s">
        <v>899</v>
      </c>
      <c r="B44" s="499"/>
      <c r="C44" s="1803" t="s">
        <v>22</v>
      </c>
      <c r="D44" s="1803"/>
      <c r="E44" s="1803"/>
      <c r="F44" s="1803"/>
      <c r="G44" s="423"/>
      <c r="H44" s="414"/>
      <c r="I44" s="414"/>
      <c r="J44" s="414"/>
      <c r="K44" s="414"/>
      <c r="L44" s="414"/>
      <c r="M44" s="414"/>
      <c r="N44" s="415"/>
      <c r="O44" s="1622">
        <f>SUM(O28,O41,O42,O43)</f>
        <v>7120632</v>
      </c>
      <c r="P44" s="1619"/>
      <c r="Q44" s="1619"/>
      <c r="R44" s="1619"/>
      <c r="S44" s="1619"/>
      <c r="T44" s="1619"/>
      <c r="U44" s="1619"/>
      <c r="V44" s="1619"/>
      <c r="W44" s="1685"/>
      <c r="X44" s="423"/>
      <c r="Y44" s="414"/>
      <c r="Z44" s="414"/>
      <c r="AA44" s="414"/>
      <c r="AB44" s="414"/>
      <c r="AC44" s="414"/>
      <c r="AD44" s="414"/>
      <c r="AE44" s="415"/>
      <c r="AF44" s="1622">
        <f>SUM(AF28,AF41,AF42,AF43)</f>
        <v>7575428</v>
      </c>
      <c r="AG44" s="1619"/>
      <c r="AH44" s="1619"/>
      <c r="AI44" s="1619"/>
      <c r="AJ44" s="1619"/>
      <c r="AK44" s="1619"/>
      <c r="AL44" s="1619"/>
      <c r="AM44" s="1619"/>
      <c r="AN44" s="1685"/>
      <c r="AO44" s="424"/>
      <c r="AP44" s="414"/>
      <c r="AQ44" s="414"/>
      <c r="AR44" s="414"/>
      <c r="AS44" s="414"/>
      <c r="AT44" s="414"/>
      <c r="AU44" s="414"/>
      <c r="AV44" s="415"/>
      <c r="AW44" s="1622">
        <f>SUM(AW28,AW41,AW42,AW43)</f>
        <v>7693344</v>
      </c>
      <c r="AX44" s="1619"/>
      <c r="AY44" s="1619"/>
      <c r="AZ44" s="1619"/>
      <c r="BA44" s="1619"/>
      <c r="BB44" s="1619"/>
      <c r="BC44" s="1619"/>
      <c r="BD44" s="1619"/>
      <c r="BE44" s="1619"/>
      <c r="BF44" s="423"/>
      <c r="BG44" s="414"/>
      <c r="BH44" s="414"/>
      <c r="BI44" s="414"/>
      <c r="BJ44" s="414"/>
      <c r="BK44" s="414"/>
      <c r="BL44" s="414"/>
      <c r="BM44" s="415"/>
      <c r="BN44" s="1622">
        <f>SUM(BN28,BN41,BN42,BN43)</f>
        <v>7765820</v>
      </c>
      <c r="BO44" s="1619"/>
      <c r="BP44" s="1619"/>
      <c r="BQ44" s="1619"/>
      <c r="BR44" s="1619"/>
      <c r="BS44" s="1619"/>
      <c r="BT44" s="1619"/>
      <c r="BU44" s="1619"/>
      <c r="BV44" s="1685"/>
      <c r="BW44" s="423"/>
      <c r="BX44" s="414"/>
      <c r="BY44" s="414"/>
      <c r="BZ44" s="414"/>
      <c r="CA44" s="414"/>
      <c r="CB44" s="414"/>
      <c r="CC44" s="414"/>
      <c r="CD44" s="415"/>
      <c r="CE44" s="1622">
        <f>SUM(CE28,CE41,CE42,CE43)</f>
        <v>7616070</v>
      </c>
      <c r="CF44" s="1619"/>
      <c r="CG44" s="1619"/>
      <c r="CH44" s="1619"/>
      <c r="CI44" s="1619"/>
      <c r="CJ44" s="1619"/>
      <c r="CK44" s="1619"/>
      <c r="CL44" s="1619"/>
      <c r="CM44" s="1685"/>
      <c r="CN44" s="726"/>
      <c r="CO44" s="726"/>
      <c r="CP44" s="726"/>
      <c r="CQ44" s="726"/>
      <c r="CR44" s="726"/>
      <c r="CS44" s="726"/>
      <c r="CT44" s="726"/>
      <c r="CU44" s="726"/>
      <c r="CV44" s="726"/>
      <c r="CW44" s="726"/>
      <c r="CX44" s="726"/>
      <c r="CY44" s="726"/>
      <c r="CZ44" s="726"/>
      <c r="DA44" s="726"/>
      <c r="DB44" s="726"/>
      <c r="DC44" s="726"/>
      <c r="DD44" s="726"/>
      <c r="DE44" s="726"/>
      <c r="DF44" s="726"/>
      <c r="DG44" s="726"/>
      <c r="DH44" s="726"/>
      <c r="DI44" s="726"/>
      <c r="DJ44" s="726"/>
      <c r="DK44" s="726"/>
      <c r="DL44" s="726"/>
      <c r="DM44" s="726"/>
      <c r="DN44" s="726"/>
      <c r="DO44" s="726"/>
      <c r="DP44" s="726"/>
      <c r="DQ44" s="726"/>
      <c r="DR44" s="726"/>
      <c r="DS44" s="726"/>
      <c r="DT44" s="726"/>
      <c r="DU44" s="726"/>
      <c r="DV44" s="726"/>
      <c r="DW44" s="726"/>
      <c r="DX44" s="726"/>
      <c r="DY44" s="726"/>
      <c r="DZ44" s="726"/>
      <c r="EA44" s="726"/>
      <c r="EB44" s="726"/>
      <c r="EC44" s="726"/>
      <c r="ED44" s="726"/>
      <c r="EE44" s="726"/>
      <c r="EF44" s="726"/>
      <c r="EG44" s="726"/>
      <c r="EH44" s="726"/>
      <c r="EI44" s="726"/>
      <c r="EJ44" s="726"/>
      <c r="EK44" s="726"/>
      <c r="EL44" s="726"/>
      <c r="EM44" s="726"/>
      <c r="EN44" s="726"/>
      <c r="EO44" s="726"/>
      <c r="EP44" s="726"/>
      <c r="EQ44" s="726"/>
      <c r="ER44" s="726"/>
      <c r="ES44" s="726"/>
      <c r="ET44" s="726"/>
      <c r="EU44" s="726"/>
      <c r="EV44" s="726"/>
      <c r="EW44" s="726"/>
    </row>
    <row r="45" spans="1:154" ht="7.5" customHeight="1" x14ac:dyDescent="0.15">
      <c r="A45" s="1808" t="s">
        <v>900</v>
      </c>
      <c r="B45" s="477"/>
      <c r="C45" s="1726" t="s">
        <v>762</v>
      </c>
      <c r="D45" s="1726"/>
      <c r="E45" s="1769" t="s">
        <v>910</v>
      </c>
      <c r="F45" s="477"/>
      <c r="G45" s="427"/>
      <c r="H45" s="428"/>
      <c r="I45" s="428"/>
      <c r="J45" s="428"/>
      <c r="K45" s="428"/>
      <c r="L45" s="428"/>
      <c r="M45" s="428"/>
      <c r="N45" s="429"/>
      <c r="O45" s="1534">
        <v>1100082</v>
      </c>
      <c r="P45" s="1535"/>
      <c r="Q45" s="1751"/>
      <c r="R45" s="1751"/>
      <c r="S45" s="1751"/>
      <c r="T45" s="1751"/>
      <c r="U45" s="1751"/>
      <c r="V45" s="1751"/>
      <c r="W45" s="1752"/>
      <c r="X45" s="427"/>
      <c r="Y45" s="428"/>
      <c r="Z45" s="428"/>
      <c r="AA45" s="428"/>
      <c r="AB45" s="428"/>
      <c r="AC45" s="428"/>
      <c r="AD45" s="428"/>
      <c r="AE45" s="429"/>
      <c r="AF45" s="1534">
        <v>1153894</v>
      </c>
      <c r="AG45" s="1535"/>
      <c r="AH45" s="1535"/>
      <c r="AI45" s="1535"/>
      <c r="AJ45" s="1535"/>
      <c r="AK45" s="1535"/>
      <c r="AL45" s="1535"/>
      <c r="AM45" s="1535"/>
      <c r="AN45" s="1556"/>
      <c r="AO45" s="393"/>
      <c r="AP45" s="428"/>
      <c r="AQ45" s="428"/>
      <c r="AR45" s="428"/>
      <c r="AS45" s="428"/>
      <c r="AT45" s="428"/>
      <c r="AU45" s="428"/>
      <c r="AV45" s="429"/>
      <c r="AW45" s="1534">
        <v>1179468</v>
      </c>
      <c r="AX45" s="1535"/>
      <c r="AY45" s="1535"/>
      <c r="AZ45" s="1535"/>
      <c r="BA45" s="1535"/>
      <c r="BB45" s="1535"/>
      <c r="BC45" s="1535"/>
      <c r="BD45" s="1535"/>
      <c r="BE45" s="1535"/>
      <c r="BF45" s="427"/>
      <c r="BG45" s="428"/>
      <c r="BH45" s="428"/>
      <c r="BI45" s="428"/>
      <c r="BJ45" s="428"/>
      <c r="BK45" s="428"/>
      <c r="BL45" s="428"/>
      <c r="BM45" s="429"/>
      <c r="BN45" s="1534">
        <v>1182122</v>
      </c>
      <c r="BO45" s="1535"/>
      <c r="BP45" s="1535"/>
      <c r="BQ45" s="1535"/>
      <c r="BR45" s="1535"/>
      <c r="BS45" s="1535"/>
      <c r="BT45" s="1535"/>
      <c r="BU45" s="1535"/>
      <c r="BV45" s="1556"/>
      <c r="BW45" s="427"/>
      <c r="BX45" s="428"/>
      <c r="BY45" s="428"/>
      <c r="BZ45" s="428"/>
      <c r="CA45" s="428"/>
      <c r="CB45" s="428"/>
      <c r="CC45" s="428"/>
      <c r="CD45" s="429"/>
      <c r="CE45" s="1534">
        <v>1178406</v>
      </c>
      <c r="CF45" s="1535"/>
      <c r="CG45" s="1535"/>
      <c r="CH45" s="1535"/>
      <c r="CI45" s="1535"/>
      <c r="CJ45" s="1535"/>
      <c r="CK45" s="1535"/>
      <c r="CL45" s="1535"/>
      <c r="CM45" s="1556"/>
      <c r="CN45" s="726"/>
      <c r="CO45" s="726"/>
      <c r="CP45" s="726"/>
      <c r="CQ45" s="726"/>
      <c r="CR45" s="726"/>
      <c r="CS45" s="726"/>
      <c r="CT45" s="726"/>
      <c r="CU45" s="726"/>
      <c r="CV45" s="726"/>
      <c r="CW45" s="726"/>
      <c r="CX45" s="726"/>
      <c r="CY45" s="726"/>
      <c r="CZ45" s="726"/>
      <c r="DA45" s="726"/>
      <c r="DB45" s="726"/>
      <c r="DC45" s="726"/>
      <c r="DD45" s="726"/>
      <c r="DE45" s="726"/>
      <c r="DF45" s="726"/>
      <c r="DG45" s="726"/>
      <c r="DH45" s="726"/>
      <c r="DI45" s="726"/>
      <c r="DJ45" s="726"/>
      <c r="DK45" s="726"/>
      <c r="DL45" s="726"/>
      <c r="DM45" s="726"/>
      <c r="DN45" s="726"/>
      <c r="DO45" s="726"/>
      <c r="DP45" s="726"/>
      <c r="DQ45" s="726"/>
      <c r="DR45" s="726"/>
      <c r="DS45" s="726"/>
      <c r="DT45" s="726"/>
      <c r="DU45" s="726"/>
      <c r="DV45" s="726"/>
      <c r="DW45" s="726"/>
      <c r="DX45" s="726"/>
      <c r="DY45" s="726"/>
      <c r="DZ45" s="726"/>
      <c r="EA45" s="726"/>
      <c r="EB45" s="726"/>
      <c r="EC45" s="726"/>
      <c r="ED45" s="726"/>
      <c r="EE45" s="726"/>
      <c r="EF45" s="726"/>
      <c r="EG45" s="726"/>
      <c r="EH45" s="726"/>
      <c r="EI45" s="726"/>
      <c r="EJ45" s="726"/>
      <c r="EK45" s="726"/>
      <c r="EL45" s="726"/>
      <c r="EM45" s="726"/>
      <c r="EN45" s="726"/>
      <c r="EO45" s="726"/>
      <c r="EP45" s="726"/>
      <c r="EQ45" s="726"/>
      <c r="ER45" s="726"/>
      <c r="ES45" s="726"/>
      <c r="ET45" s="726"/>
      <c r="EU45" s="726"/>
      <c r="EV45" s="726"/>
      <c r="EW45" s="726"/>
    </row>
    <row r="46" spans="1:154" ht="7.5" customHeight="1" x14ac:dyDescent="0.15">
      <c r="A46" s="1809"/>
      <c r="B46" s="477"/>
      <c r="C46" s="1714"/>
      <c r="D46" s="1714"/>
      <c r="E46" s="1758"/>
      <c r="F46" s="477"/>
      <c r="G46" s="427"/>
      <c r="H46" s="428"/>
      <c r="I46" s="428"/>
      <c r="J46" s="428"/>
      <c r="K46" s="428"/>
      <c r="L46" s="428"/>
      <c r="M46" s="428"/>
      <c r="N46" s="429"/>
      <c r="O46" s="1812"/>
      <c r="P46" s="1802"/>
      <c r="Q46" s="1802"/>
      <c r="R46" s="1802"/>
      <c r="S46" s="1802"/>
      <c r="T46" s="1802"/>
      <c r="U46" s="1802"/>
      <c r="V46" s="1802"/>
      <c r="W46" s="1813"/>
      <c r="X46" s="427"/>
      <c r="Y46" s="428"/>
      <c r="Z46" s="428"/>
      <c r="AA46" s="428"/>
      <c r="AB46" s="428"/>
      <c r="AC46" s="428"/>
      <c r="AD46" s="428"/>
      <c r="AE46" s="429"/>
      <c r="AF46" s="1545"/>
      <c r="AG46" s="1546"/>
      <c r="AH46" s="1546"/>
      <c r="AI46" s="1546"/>
      <c r="AJ46" s="1546"/>
      <c r="AK46" s="1546"/>
      <c r="AL46" s="1546"/>
      <c r="AM46" s="1546"/>
      <c r="AN46" s="1586"/>
      <c r="AO46" s="393"/>
      <c r="AP46" s="428"/>
      <c r="AQ46" s="428"/>
      <c r="AR46" s="428"/>
      <c r="AS46" s="428"/>
      <c r="AT46" s="428"/>
      <c r="AU46" s="428"/>
      <c r="AV46" s="429"/>
      <c r="AW46" s="1545"/>
      <c r="AX46" s="1546"/>
      <c r="AY46" s="1546"/>
      <c r="AZ46" s="1546"/>
      <c r="BA46" s="1546"/>
      <c r="BB46" s="1546"/>
      <c r="BC46" s="1546"/>
      <c r="BD46" s="1546"/>
      <c r="BE46" s="1546"/>
      <c r="BF46" s="427"/>
      <c r="BG46" s="428"/>
      <c r="BH46" s="428"/>
      <c r="BI46" s="428"/>
      <c r="BJ46" s="428"/>
      <c r="BK46" s="428"/>
      <c r="BL46" s="428"/>
      <c r="BM46" s="429"/>
      <c r="BN46" s="1545"/>
      <c r="BO46" s="1546"/>
      <c r="BP46" s="1546"/>
      <c r="BQ46" s="1546"/>
      <c r="BR46" s="1546"/>
      <c r="BS46" s="1546"/>
      <c r="BT46" s="1546"/>
      <c r="BU46" s="1546"/>
      <c r="BV46" s="1586"/>
      <c r="BW46" s="427"/>
      <c r="BX46" s="428"/>
      <c r="BY46" s="428"/>
      <c r="BZ46" s="428"/>
      <c r="CA46" s="428"/>
      <c r="CB46" s="428"/>
      <c r="CC46" s="428"/>
      <c r="CD46" s="429"/>
      <c r="CE46" s="1545"/>
      <c r="CF46" s="1546"/>
      <c r="CG46" s="1546"/>
      <c r="CH46" s="1546"/>
      <c r="CI46" s="1546"/>
      <c r="CJ46" s="1546"/>
      <c r="CK46" s="1546"/>
      <c r="CL46" s="1546"/>
      <c r="CM46" s="1586"/>
      <c r="CN46" s="726"/>
      <c r="CO46" s="726"/>
      <c r="CP46" s="726"/>
      <c r="CQ46" s="726"/>
      <c r="CR46" s="726"/>
      <c r="CS46" s="726"/>
      <c r="CT46" s="726"/>
      <c r="CU46" s="726"/>
      <c r="CV46" s="726"/>
      <c r="CW46" s="726"/>
      <c r="CX46" s="726"/>
      <c r="CY46" s="726"/>
      <c r="CZ46" s="726"/>
      <c r="DA46" s="726"/>
      <c r="DB46" s="726"/>
      <c r="DC46" s="726"/>
      <c r="DD46" s="726"/>
      <c r="DE46" s="726"/>
      <c r="DF46" s="726"/>
      <c r="DG46" s="726"/>
      <c r="DH46" s="726"/>
      <c r="DI46" s="726"/>
      <c r="DJ46" s="726"/>
      <c r="DK46" s="726"/>
      <c r="DL46" s="726"/>
      <c r="DM46" s="726"/>
      <c r="DN46" s="726"/>
      <c r="DO46" s="726"/>
      <c r="DP46" s="726"/>
      <c r="DQ46" s="726"/>
      <c r="DR46" s="726"/>
      <c r="DS46" s="726"/>
      <c r="DT46" s="726"/>
      <c r="DU46" s="726"/>
      <c r="DV46" s="726"/>
      <c r="DW46" s="726"/>
      <c r="DX46" s="726"/>
      <c r="DY46" s="726"/>
      <c r="DZ46" s="726"/>
      <c r="EA46" s="726"/>
      <c r="EB46" s="726"/>
      <c r="EC46" s="726"/>
      <c r="ED46" s="726"/>
      <c r="EE46" s="726"/>
      <c r="EF46" s="726"/>
      <c r="EG46" s="726"/>
      <c r="EH46" s="726"/>
      <c r="EI46" s="726"/>
      <c r="EJ46" s="726"/>
      <c r="EK46" s="726"/>
      <c r="EL46" s="726"/>
      <c r="EM46" s="726"/>
      <c r="EN46" s="726"/>
      <c r="EO46" s="726"/>
      <c r="EP46" s="726"/>
      <c r="EQ46" s="726"/>
      <c r="ER46" s="726"/>
      <c r="ES46" s="726"/>
      <c r="ET46" s="726"/>
      <c r="EU46" s="726"/>
      <c r="EV46" s="726"/>
      <c r="EW46" s="726"/>
    </row>
    <row r="47" spans="1:154" ht="7.5" customHeight="1" x14ac:dyDescent="0.15">
      <c r="A47" s="1809"/>
      <c r="B47" s="477"/>
      <c r="C47" s="1714"/>
      <c r="D47" s="1714"/>
      <c r="E47" s="1758" t="s">
        <v>911</v>
      </c>
      <c r="F47" s="477"/>
      <c r="G47" s="427"/>
      <c r="H47" s="428"/>
      <c r="I47" s="428"/>
      <c r="J47" s="428"/>
      <c r="K47" s="428"/>
      <c r="L47" s="428"/>
      <c r="M47" s="428"/>
      <c r="N47" s="429"/>
      <c r="O47" s="1545">
        <v>779760</v>
      </c>
      <c r="P47" s="1546"/>
      <c r="Q47" s="1804"/>
      <c r="R47" s="1804"/>
      <c r="S47" s="1804"/>
      <c r="T47" s="1804"/>
      <c r="U47" s="1804"/>
      <c r="V47" s="1804"/>
      <c r="W47" s="1805"/>
      <c r="X47" s="427"/>
      <c r="Y47" s="428"/>
      <c r="Z47" s="428"/>
      <c r="AA47" s="428"/>
      <c r="AB47" s="428"/>
      <c r="AC47" s="428"/>
      <c r="AD47" s="428"/>
      <c r="AE47" s="429"/>
      <c r="AF47" s="1545">
        <v>841320</v>
      </c>
      <c r="AG47" s="1546"/>
      <c r="AH47" s="1804"/>
      <c r="AI47" s="1804"/>
      <c r="AJ47" s="1804"/>
      <c r="AK47" s="1804"/>
      <c r="AL47" s="1804"/>
      <c r="AM47" s="1804"/>
      <c r="AN47" s="1805"/>
      <c r="AO47" s="393"/>
      <c r="AP47" s="428"/>
      <c r="AQ47" s="428"/>
      <c r="AR47" s="428"/>
      <c r="AS47" s="428"/>
      <c r="AT47" s="428"/>
      <c r="AU47" s="428"/>
      <c r="AV47" s="429"/>
      <c r="AW47" s="1545">
        <v>902880</v>
      </c>
      <c r="AX47" s="1546"/>
      <c r="AY47" s="1807"/>
      <c r="AZ47" s="1807"/>
      <c r="BA47" s="1807"/>
      <c r="BB47" s="1807"/>
      <c r="BC47" s="1807"/>
      <c r="BD47" s="1807"/>
      <c r="BE47" s="1804"/>
      <c r="BF47" s="427"/>
      <c r="BG47" s="428"/>
      <c r="BH47" s="428"/>
      <c r="BI47" s="428"/>
      <c r="BJ47" s="428"/>
      <c r="BK47" s="428"/>
      <c r="BL47" s="428"/>
      <c r="BM47" s="429"/>
      <c r="BN47" s="1545">
        <v>902880</v>
      </c>
      <c r="BO47" s="1546"/>
      <c r="BP47" s="1804"/>
      <c r="BQ47" s="1804"/>
      <c r="BR47" s="1804"/>
      <c r="BS47" s="1804"/>
      <c r="BT47" s="1804"/>
      <c r="BU47" s="1804"/>
      <c r="BV47" s="1805"/>
      <c r="BW47" s="427"/>
      <c r="BX47" s="428"/>
      <c r="BY47" s="428"/>
      <c r="BZ47" s="428"/>
      <c r="CA47" s="428"/>
      <c r="CB47" s="428"/>
      <c r="CC47" s="428"/>
      <c r="CD47" s="429"/>
      <c r="CE47" s="1545">
        <v>902880</v>
      </c>
      <c r="CF47" s="1546"/>
      <c r="CG47" s="1804"/>
      <c r="CH47" s="1804"/>
      <c r="CI47" s="1804"/>
      <c r="CJ47" s="1804"/>
      <c r="CK47" s="1804"/>
      <c r="CL47" s="1804"/>
      <c r="CM47" s="1805"/>
      <c r="CN47" s="726"/>
      <c r="CO47" s="726"/>
      <c r="CP47" s="726"/>
      <c r="CQ47" s="726"/>
      <c r="CR47" s="726"/>
      <c r="CS47" s="726"/>
      <c r="CT47" s="726"/>
      <c r="CU47" s="726"/>
      <c r="CV47" s="726"/>
      <c r="CW47" s="726"/>
      <c r="CX47" s="726"/>
      <c r="CY47" s="726"/>
      <c r="CZ47" s="726"/>
      <c r="DA47" s="726"/>
      <c r="DB47" s="726"/>
      <c r="DC47" s="726"/>
      <c r="DD47" s="726"/>
      <c r="DE47" s="726"/>
      <c r="DF47" s="726"/>
      <c r="DG47" s="726"/>
      <c r="DH47" s="726"/>
      <c r="DI47" s="726"/>
      <c r="DJ47" s="726"/>
      <c r="DK47" s="726"/>
      <c r="DL47" s="726"/>
      <c r="DM47" s="726"/>
      <c r="DN47" s="726"/>
      <c r="DO47" s="726"/>
      <c r="DP47" s="726"/>
      <c r="DQ47" s="726"/>
      <c r="DR47" s="726"/>
      <c r="DS47" s="726"/>
      <c r="DT47" s="726"/>
      <c r="DU47" s="726"/>
      <c r="DV47" s="726"/>
      <c r="DW47" s="726"/>
      <c r="DX47" s="726"/>
      <c r="DY47" s="726"/>
      <c r="DZ47" s="726"/>
      <c r="EA47" s="726"/>
      <c r="EB47" s="726"/>
      <c r="EC47" s="726"/>
      <c r="ED47" s="726"/>
      <c r="EE47" s="726"/>
      <c r="EF47" s="726"/>
      <c r="EG47" s="726"/>
      <c r="EH47" s="726"/>
      <c r="EI47" s="726"/>
      <c r="EJ47" s="726"/>
      <c r="EK47" s="726"/>
      <c r="EL47" s="726"/>
      <c r="EM47" s="726"/>
      <c r="EN47" s="726"/>
      <c r="EO47" s="726"/>
      <c r="EP47" s="726"/>
      <c r="EQ47" s="726"/>
      <c r="ER47" s="726"/>
      <c r="ES47" s="726"/>
      <c r="ET47" s="726"/>
      <c r="EU47" s="726"/>
      <c r="EV47" s="726"/>
      <c r="EW47" s="726"/>
    </row>
    <row r="48" spans="1:154" ht="7.5" customHeight="1" x14ac:dyDescent="0.15">
      <c r="A48" s="1809"/>
      <c r="B48" s="477"/>
      <c r="C48" s="1714"/>
      <c r="D48" s="1714"/>
      <c r="E48" s="1758"/>
      <c r="F48" s="477"/>
      <c r="G48" s="427"/>
      <c r="H48" s="428"/>
      <c r="I48" s="428"/>
      <c r="J48" s="428"/>
      <c r="K48" s="428"/>
      <c r="L48" s="428"/>
      <c r="M48" s="428"/>
      <c r="N48" s="429"/>
      <c r="O48" s="1806"/>
      <c r="P48" s="1804"/>
      <c r="Q48" s="1804"/>
      <c r="R48" s="1804"/>
      <c r="S48" s="1804"/>
      <c r="T48" s="1804"/>
      <c r="U48" s="1804"/>
      <c r="V48" s="1804"/>
      <c r="W48" s="1805"/>
      <c r="X48" s="427"/>
      <c r="Y48" s="428"/>
      <c r="Z48" s="428"/>
      <c r="AA48" s="428"/>
      <c r="AB48" s="428"/>
      <c r="AC48" s="428"/>
      <c r="AD48" s="428"/>
      <c r="AE48" s="429"/>
      <c r="AF48" s="1806"/>
      <c r="AG48" s="1804"/>
      <c r="AH48" s="1804"/>
      <c r="AI48" s="1804"/>
      <c r="AJ48" s="1804"/>
      <c r="AK48" s="1804"/>
      <c r="AL48" s="1804"/>
      <c r="AM48" s="1804"/>
      <c r="AN48" s="1805"/>
      <c r="AO48" s="393"/>
      <c r="AP48" s="428"/>
      <c r="AQ48" s="428"/>
      <c r="AR48" s="428"/>
      <c r="AS48" s="428"/>
      <c r="AT48" s="428"/>
      <c r="AU48" s="428"/>
      <c r="AV48" s="429"/>
      <c r="AW48" s="1806"/>
      <c r="AX48" s="1804"/>
      <c r="AY48" s="1807"/>
      <c r="AZ48" s="1807"/>
      <c r="BA48" s="1807"/>
      <c r="BB48" s="1807"/>
      <c r="BC48" s="1807"/>
      <c r="BD48" s="1807"/>
      <c r="BE48" s="1804"/>
      <c r="BF48" s="427"/>
      <c r="BG48" s="428"/>
      <c r="BH48" s="428"/>
      <c r="BI48" s="428"/>
      <c r="BJ48" s="428"/>
      <c r="BK48" s="428"/>
      <c r="BL48" s="428"/>
      <c r="BM48" s="429"/>
      <c r="BN48" s="1806"/>
      <c r="BO48" s="1804"/>
      <c r="BP48" s="1804"/>
      <c r="BQ48" s="1804"/>
      <c r="BR48" s="1804"/>
      <c r="BS48" s="1804"/>
      <c r="BT48" s="1804"/>
      <c r="BU48" s="1804"/>
      <c r="BV48" s="1805"/>
      <c r="BW48" s="427"/>
      <c r="BX48" s="428"/>
      <c r="BY48" s="428"/>
      <c r="BZ48" s="428"/>
      <c r="CA48" s="428"/>
      <c r="CB48" s="428"/>
      <c r="CC48" s="428"/>
      <c r="CD48" s="429"/>
      <c r="CE48" s="1806"/>
      <c r="CF48" s="1804"/>
      <c r="CG48" s="1804"/>
      <c r="CH48" s="1804"/>
      <c r="CI48" s="1804"/>
      <c r="CJ48" s="1804"/>
      <c r="CK48" s="1804"/>
      <c r="CL48" s="1804"/>
      <c r="CM48" s="1805"/>
      <c r="CN48" s="726"/>
      <c r="CO48" s="726"/>
      <c r="CP48" s="726"/>
      <c r="CQ48" s="726"/>
      <c r="CR48" s="726"/>
      <c r="CS48" s="726"/>
      <c r="CT48" s="726"/>
      <c r="CU48" s="726"/>
      <c r="CV48" s="726"/>
      <c r="CW48" s="726"/>
      <c r="CX48" s="726"/>
      <c r="CY48" s="726"/>
      <c r="CZ48" s="726"/>
      <c r="DA48" s="726"/>
      <c r="DB48" s="726"/>
      <c r="DC48" s="726"/>
      <c r="DD48" s="726"/>
      <c r="DE48" s="726"/>
      <c r="DF48" s="726"/>
      <c r="DG48" s="726"/>
      <c r="DH48" s="726"/>
      <c r="DI48" s="726"/>
      <c r="DJ48" s="726"/>
      <c r="DK48" s="726"/>
      <c r="DL48" s="726"/>
      <c r="DM48" s="726"/>
      <c r="DN48" s="726"/>
      <c r="DO48" s="726"/>
      <c r="DP48" s="726"/>
      <c r="DQ48" s="726"/>
      <c r="DR48" s="726"/>
      <c r="DS48" s="726"/>
      <c r="DT48" s="726"/>
      <c r="DU48" s="726"/>
      <c r="DV48" s="726"/>
      <c r="DW48" s="726"/>
      <c r="DX48" s="726"/>
      <c r="DY48" s="726"/>
      <c r="DZ48" s="726"/>
      <c r="EA48" s="726"/>
      <c r="EB48" s="726"/>
      <c r="EC48" s="726"/>
      <c r="ED48" s="726"/>
      <c r="EE48" s="726"/>
      <c r="EF48" s="726"/>
      <c r="EG48" s="726"/>
      <c r="EH48" s="726"/>
      <c r="EI48" s="726"/>
      <c r="EJ48" s="726"/>
      <c r="EK48" s="726"/>
      <c r="EL48" s="726"/>
      <c r="EM48" s="726"/>
      <c r="EN48" s="726"/>
      <c r="EO48" s="726"/>
      <c r="EP48" s="726"/>
      <c r="EQ48" s="726"/>
      <c r="ER48" s="726"/>
      <c r="ES48" s="726"/>
      <c r="ET48" s="726"/>
      <c r="EU48" s="726"/>
      <c r="EV48" s="726"/>
      <c r="EW48" s="726"/>
    </row>
    <row r="49" spans="1:153" ht="7.5" customHeight="1" x14ac:dyDescent="0.15">
      <c r="A49" s="1809"/>
      <c r="B49" s="477"/>
      <c r="C49" s="1714"/>
      <c r="D49" s="1714"/>
      <c r="E49" s="1814" t="s">
        <v>912</v>
      </c>
      <c r="F49" s="1815"/>
      <c r="G49" s="427"/>
      <c r="H49" s="428"/>
      <c r="I49" s="428"/>
      <c r="J49" s="428"/>
      <c r="K49" s="428"/>
      <c r="L49" s="428"/>
      <c r="M49" s="428"/>
      <c r="N49" s="429"/>
      <c r="O49" s="1545">
        <v>63871</v>
      </c>
      <c r="P49" s="1546"/>
      <c r="Q49" s="1802"/>
      <c r="R49" s="1802"/>
      <c r="S49" s="1802"/>
      <c r="T49" s="1802"/>
      <c r="U49" s="1802"/>
      <c r="V49" s="1802"/>
      <c r="W49" s="1813"/>
      <c r="X49" s="427"/>
      <c r="Y49" s="428"/>
      <c r="Z49" s="428"/>
      <c r="AA49" s="428"/>
      <c r="AB49" s="428"/>
      <c r="AC49" s="428"/>
      <c r="AD49" s="428"/>
      <c r="AE49" s="429"/>
      <c r="AF49" s="1545">
        <v>67949</v>
      </c>
      <c r="AG49" s="1546"/>
      <c r="AH49" s="1802"/>
      <c r="AI49" s="1802"/>
      <c r="AJ49" s="1802"/>
      <c r="AK49" s="1802"/>
      <c r="AL49" s="1802"/>
      <c r="AM49" s="1802"/>
      <c r="AN49" s="1813"/>
      <c r="AO49" s="393"/>
      <c r="AP49" s="428"/>
      <c r="AQ49" s="428"/>
      <c r="AR49" s="428"/>
      <c r="AS49" s="428"/>
      <c r="AT49" s="428"/>
      <c r="AU49" s="428"/>
      <c r="AV49" s="429"/>
      <c r="AW49" s="1545">
        <v>68998</v>
      </c>
      <c r="AX49" s="1546"/>
      <c r="AY49" s="1802"/>
      <c r="AZ49" s="1802"/>
      <c r="BA49" s="1802"/>
      <c r="BB49" s="1802"/>
      <c r="BC49" s="1802"/>
      <c r="BD49" s="1802"/>
      <c r="BE49" s="1813"/>
      <c r="BF49" s="427"/>
      <c r="BG49" s="428"/>
      <c r="BH49" s="428"/>
      <c r="BI49" s="428"/>
      <c r="BJ49" s="428"/>
      <c r="BK49" s="428"/>
      <c r="BL49" s="428"/>
      <c r="BM49" s="429"/>
      <c r="BN49" s="1545">
        <v>69647</v>
      </c>
      <c r="BO49" s="1546"/>
      <c r="BP49" s="1802"/>
      <c r="BQ49" s="1802"/>
      <c r="BR49" s="1802"/>
      <c r="BS49" s="1802"/>
      <c r="BT49" s="1802"/>
      <c r="BU49" s="1802"/>
      <c r="BV49" s="1813"/>
      <c r="BW49" s="427"/>
      <c r="BX49" s="428"/>
      <c r="BY49" s="428"/>
      <c r="BZ49" s="428"/>
      <c r="CA49" s="428"/>
      <c r="CB49" s="428"/>
      <c r="CC49" s="428"/>
      <c r="CD49" s="429"/>
      <c r="CE49" s="1545">
        <v>68297</v>
      </c>
      <c r="CF49" s="1546"/>
      <c r="CG49" s="1802"/>
      <c r="CH49" s="1802"/>
      <c r="CI49" s="1802"/>
      <c r="CJ49" s="1802"/>
      <c r="CK49" s="1802"/>
      <c r="CL49" s="1802"/>
      <c r="CM49" s="1813"/>
      <c r="CN49" s="726"/>
      <c r="CO49" s="726"/>
      <c r="CP49" s="726"/>
      <c r="CQ49" s="726"/>
      <c r="CR49" s="726"/>
      <c r="CS49" s="726"/>
      <c r="CT49" s="726"/>
      <c r="CU49" s="726"/>
      <c r="CV49" s="726"/>
      <c r="CW49" s="726"/>
      <c r="CX49" s="726"/>
      <c r="CY49" s="726"/>
      <c r="CZ49" s="726"/>
      <c r="DA49" s="726"/>
      <c r="DB49" s="726"/>
      <c r="DC49" s="726"/>
      <c r="DD49" s="726"/>
      <c r="DE49" s="726"/>
      <c r="DF49" s="726"/>
      <c r="DG49" s="726"/>
      <c r="DH49" s="726"/>
      <c r="DI49" s="726"/>
      <c r="DJ49" s="726"/>
      <c r="DK49" s="726"/>
      <c r="DL49" s="726"/>
      <c r="DM49" s="726"/>
      <c r="DN49" s="726"/>
      <c r="DO49" s="726"/>
      <c r="DP49" s="726"/>
      <c r="DQ49" s="726"/>
      <c r="DR49" s="726"/>
      <c r="DS49" s="726"/>
      <c r="DT49" s="726"/>
      <c r="DU49" s="726"/>
      <c r="DV49" s="726"/>
      <c r="DW49" s="726"/>
      <c r="DX49" s="726"/>
      <c r="DY49" s="726"/>
      <c r="DZ49" s="726"/>
      <c r="EA49" s="726"/>
      <c r="EB49" s="726"/>
      <c r="EC49" s="726"/>
      <c r="ED49" s="726"/>
      <c r="EE49" s="726"/>
      <c r="EF49" s="726"/>
      <c r="EG49" s="726"/>
      <c r="EH49" s="726"/>
      <c r="EI49" s="726"/>
      <c r="EJ49" s="726"/>
      <c r="EK49" s="726"/>
      <c r="EL49" s="726"/>
      <c r="EM49" s="726"/>
      <c r="EN49" s="726"/>
      <c r="EO49" s="726"/>
      <c r="EP49" s="726"/>
      <c r="EQ49" s="726"/>
      <c r="ER49" s="726"/>
      <c r="ES49" s="726"/>
      <c r="ET49" s="726"/>
      <c r="EU49" s="726"/>
      <c r="EV49" s="726"/>
      <c r="EW49" s="726"/>
    </row>
    <row r="50" spans="1:153" ht="7.5" customHeight="1" x14ac:dyDescent="0.15">
      <c r="A50" s="1809"/>
      <c r="B50" s="477"/>
      <c r="C50" s="1714"/>
      <c r="D50" s="1714"/>
      <c r="E50" s="1814"/>
      <c r="F50" s="1815"/>
      <c r="G50" s="427"/>
      <c r="H50" s="428"/>
      <c r="I50" s="428"/>
      <c r="J50" s="428"/>
      <c r="K50" s="428"/>
      <c r="L50" s="428"/>
      <c r="M50" s="428"/>
      <c r="N50" s="429"/>
      <c r="O50" s="1812"/>
      <c r="P50" s="1802"/>
      <c r="Q50" s="1802"/>
      <c r="R50" s="1802"/>
      <c r="S50" s="1802"/>
      <c r="T50" s="1802"/>
      <c r="U50" s="1802"/>
      <c r="V50" s="1802"/>
      <c r="W50" s="1813"/>
      <c r="X50" s="427"/>
      <c r="Y50" s="428"/>
      <c r="Z50" s="428"/>
      <c r="AA50" s="428"/>
      <c r="AB50" s="428"/>
      <c r="AC50" s="428"/>
      <c r="AD50" s="428"/>
      <c r="AE50" s="429"/>
      <c r="AF50" s="1812"/>
      <c r="AG50" s="1802"/>
      <c r="AH50" s="1802"/>
      <c r="AI50" s="1802"/>
      <c r="AJ50" s="1802"/>
      <c r="AK50" s="1802"/>
      <c r="AL50" s="1802"/>
      <c r="AM50" s="1802"/>
      <c r="AN50" s="1813"/>
      <c r="AO50" s="393"/>
      <c r="AP50" s="428"/>
      <c r="AQ50" s="428"/>
      <c r="AR50" s="428"/>
      <c r="AS50" s="428"/>
      <c r="AT50" s="428"/>
      <c r="AU50" s="428"/>
      <c r="AV50" s="429"/>
      <c r="AW50" s="1812"/>
      <c r="AX50" s="1802"/>
      <c r="AY50" s="1802"/>
      <c r="AZ50" s="1802"/>
      <c r="BA50" s="1802"/>
      <c r="BB50" s="1802"/>
      <c r="BC50" s="1802"/>
      <c r="BD50" s="1802"/>
      <c r="BE50" s="1813"/>
      <c r="BF50" s="427"/>
      <c r="BG50" s="428"/>
      <c r="BH50" s="428"/>
      <c r="BI50" s="428"/>
      <c r="BJ50" s="428"/>
      <c r="BK50" s="428"/>
      <c r="BL50" s="428"/>
      <c r="BM50" s="429"/>
      <c r="BN50" s="1812"/>
      <c r="BO50" s="1802"/>
      <c r="BP50" s="1802"/>
      <c r="BQ50" s="1802"/>
      <c r="BR50" s="1802"/>
      <c r="BS50" s="1802"/>
      <c r="BT50" s="1802"/>
      <c r="BU50" s="1802"/>
      <c r="BV50" s="1813"/>
      <c r="BW50" s="427"/>
      <c r="BX50" s="428"/>
      <c r="BY50" s="428"/>
      <c r="BZ50" s="428"/>
      <c r="CA50" s="428"/>
      <c r="CB50" s="428"/>
      <c r="CC50" s="428"/>
      <c r="CD50" s="429"/>
      <c r="CE50" s="1812"/>
      <c r="CF50" s="1802"/>
      <c r="CG50" s="1802"/>
      <c r="CH50" s="1802"/>
      <c r="CI50" s="1802"/>
      <c r="CJ50" s="1802"/>
      <c r="CK50" s="1802"/>
      <c r="CL50" s="1802"/>
      <c r="CM50" s="1813"/>
      <c r="CN50" s="726"/>
      <c r="CO50" s="726"/>
      <c r="CP50" s="726"/>
      <c r="CQ50" s="726"/>
      <c r="CR50" s="726"/>
      <c r="CS50" s="726"/>
      <c r="CT50" s="726"/>
      <c r="CU50" s="726"/>
      <c r="CV50" s="726"/>
      <c r="CW50" s="726"/>
      <c r="CX50" s="726"/>
      <c r="CY50" s="726"/>
      <c r="CZ50" s="726"/>
      <c r="DA50" s="726"/>
      <c r="DB50" s="726"/>
      <c r="DC50" s="726"/>
      <c r="DD50" s="726"/>
      <c r="DE50" s="726"/>
      <c r="DF50" s="726"/>
      <c r="DG50" s="726"/>
      <c r="DH50" s="726"/>
      <c r="DI50" s="726"/>
      <c r="DJ50" s="726"/>
      <c r="DK50" s="726"/>
      <c r="DL50" s="726"/>
      <c r="DM50" s="726"/>
      <c r="DN50" s="726"/>
      <c r="DO50" s="726"/>
      <c r="DP50" s="726"/>
      <c r="DQ50" s="726"/>
      <c r="DR50" s="726"/>
      <c r="DS50" s="726"/>
      <c r="DT50" s="726"/>
      <c r="DU50" s="726"/>
      <c r="DV50" s="726"/>
      <c r="DW50" s="726"/>
      <c r="DX50" s="726"/>
      <c r="DY50" s="726"/>
      <c r="DZ50" s="726"/>
      <c r="EA50" s="726"/>
      <c r="EB50" s="726"/>
      <c r="EC50" s="726"/>
      <c r="ED50" s="726"/>
      <c r="EE50" s="726"/>
      <c r="EF50" s="726"/>
      <c r="EG50" s="726"/>
      <c r="EH50" s="726"/>
      <c r="EI50" s="726"/>
      <c r="EJ50" s="726"/>
      <c r="EK50" s="726"/>
      <c r="EL50" s="726"/>
      <c r="EM50" s="726"/>
      <c r="EN50" s="726"/>
      <c r="EO50" s="726"/>
      <c r="EP50" s="726"/>
      <c r="EQ50" s="726"/>
      <c r="ER50" s="726"/>
      <c r="ES50" s="726"/>
      <c r="ET50" s="726"/>
      <c r="EU50" s="726"/>
      <c r="EV50" s="726"/>
      <c r="EW50" s="726"/>
    </row>
    <row r="51" spans="1:153" ht="7.5" customHeight="1" x14ac:dyDescent="0.15">
      <c r="A51" s="1809"/>
      <c r="B51" s="477"/>
      <c r="C51" s="1714"/>
      <c r="D51" s="1714"/>
      <c r="E51" s="460"/>
      <c r="F51" s="477"/>
      <c r="G51" s="427"/>
      <c r="H51" s="428"/>
      <c r="I51" s="428"/>
      <c r="J51" s="428"/>
      <c r="K51" s="428"/>
      <c r="L51" s="428"/>
      <c r="M51" s="428"/>
      <c r="N51" s="429"/>
      <c r="O51" s="1709">
        <f>SUM(O45:W50)</f>
        <v>1943713</v>
      </c>
      <c r="P51" s="1710"/>
      <c r="Q51" s="1802"/>
      <c r="R51" s="1802"/>
      <c r="S51" s="1802"/>
      <c r="T51" s="1802"/>
      <c r="U51" s="1802"/>
      <c r="V51" s="1802"/>
      <c r="W51" s="1813"/>
      <c r="X51" s="427"/>
      <c r="Y51" s="428"/>
      <c r="Z51" s="428"/>
      <c r="AA51" s="428"/>
      <c r="AB51" s="428"/>
      <c r="AC51" s="428"/>
      <c r="AD51" s="428"/>
      <c r="AE51" s="429"/>
      <c r="AF51" s="1709">
        <f>SUM(AF45:AN50)</f>
        <v>2063163</v>
      </c>
      <c r="AG51" s="1710"/>
      <c r="AH51" s="1802"/>
      <c r="AI51" s="1802"/>
      <c r="AJ51" s="1802"/>
      <c r="AK51" s="1802"/>
      <c r="AL51" s="1802"/>
      <c r="AM51" s="1802"/>
      <c r="AN51" s="1813"/>
      <c r="AO51" s="393"/>
      <c r="AP51" s="428"/>
      <c r="AQ51" s="428"/>
      <c r="AR51" s="428"/>
      <c r="AS51" s="428"/>
      <c r="AT51" s="428"/>
      <c r="AU51" s="428"/>
      <c r="AV51" s="429"/>
      <c r="AW51" s="1709">
        <f>SUM(AW45:BE50)</f>
        <v>2151346</v>
      </c>
      <c r="AX51" s="1710"/>
      <c r="AY51" s="1824"/>
      <c r="AZ51" s="1824"/>
      <c r="BA51" s="1824"/>
      <c r="BB51" s="1824"/>
      <c r="BC51" s="1824"/>
      <c r="BD51" s="1824"/>
      <c r="BE51" s="1802"/>
      <c r="BF51" s="427"/>
      <c r="BG51" s="428"/>
      <c r="BH51" s="428"/>
      <c r="BI51" s="428"/>
      <c r="BJ51" s="428"/>
      <c r="BK51" s="428"/>
      <c r="BL51" s="428"/>
      <c r="BM51" s="429"/>
      <c r="BN51" s="1709">
        <f>SUM(BN45:BV50)</f>
        <v>2154649</v>
      </c>
      <c r="BO51" s="1710"/>
      <c r="BP51" s="1802"/>
      <c r="BQ51" s="1802"/>
      <c r="BR51" s="1802"/>
      <c r="BS51" s="1802"/>
      <c r="BT51" s="1802"/>
      <c r="BU51" s="1802"/>
      <c r="BV51" s="1813"/>
      <c r="BW51" s="427"/>
      <c r="BX51" s="428"/>
      <c r="BY51" s="428"/>
      <c r="BZ51" s="428"/>
      <c r="CA51" s="428"/>
      <c r="CB51" s="428"/>
      <c r="CC51" s="428"/>
      <c r="CD51" s="429"/>
      <c r="CE51" s="1709">
        <f>SUM(CE45:CM50)</f>
        <v>2149583</v>
      </c>
      <c r="CF51" s="1710"/>
      <c r="CG51" s="1802"/>
      <c r="CH51" s="1802"/>
      <c r="CI51" s="1802"/>
      <c r="CJ51" s="1802"/>
      <c r="CK51" s="1802"/>
      <c r="CL51" s="1802"/>
      <c r="CM51" s="1813"/>
      <c r="CN51" s="726"/>
      <c r="CO51" s="726"/>
      <c r="CP51" s="726"/>
      <c r="CQ51" s="726"/>
      <c r="CR51" s="726"/>
      <c r="CS51" s="726"/>
      <c r="CT51" s="726"/>
      <c r="CU51" s="726"/>
      <c r="CV51" s="726"/>
      <c r="CW51" s="726"/>
      <c r="CX51" s="726"/>
      <c r="CY51" s="726"/>
      <c r="CZ51" s="726"/>
      <c r="DA51" s="726"/>
      <c r="DB51" s="726"/>
      <c r="DC51" s="726"/>
      <c r="DD51" s="726"/>
      <c r="DE51" s="726"/>
      <c r="DF51" s="726"/>
      <c r="DG51" s="726"/>
      <c r="DH51" s="726"/>
      <c r="DI51" s="726"/>
      <c r="DJ51" s="726"/>
      <c r="DK51" s="726"/>
      <c r="DL51" s="726"/>
      <c r="DM51" s="726"/>
      <c r="DN51" s="726"/>
      <c r="DO51" s="726"/>
      <c r="DP51" s="726"/>
      <c r="DQ51" s="726"/>
      <c r="DR51" s="726"/>
      <c r="DS51" s="726"/>
      <c r="DT51" s="726"/>
      <c r="DU51" s="726"/>
      <c r="DV51" s="726"/>
      <c r="DW51" s="726"/>
      <c r="DX51" s="726"/>
      <c r="DY51" s="726"/>
      <c r="DZ51" s="726"/>
      <c r="EA51" s="726"/>
      <c r="EB51" s="726"/>
      <c r="EC51" s="726"/>
      <c r="ED51" s="726"/>
      <c r="EE51" s="726"/>
      <c r="EF51" s="726"/>
      <c r="EG51" s="726"/>
      <c r="EH51" s="726"/>
      <c r="EI51" s="726"/>
      <c r="EJ51" s="726"/>
      <c r="EK51" s="726"/>
      <c r="EL51" s="726"/>
      <c r="EM51" s="726"/>
      <c r="EN51" s="726"/>
      <c r="EO51" s="726"/>
      <c r="EP51" s="726"/>
      <c r="EQ51" s="726"/>
      <c r="ER51" s="726"/>
      <c r="ES51" s="726"/>
      <c r="ET51" s="726"/>
      <c r="EU51" s="726"/>
      <c r="EV51" s="726"/>
      <c r="EW51" s="726"/>
    </row>
    <row r="52" spans="1:153" ht="7.5" customHeight="1" x14ac:dyDescent="0.15">
      <c r="A52" s="1810"/>
      <c r="B52" s="477"/>
      <c r="C52" s="1811"/>
      <c r="D52" s="1811"/>
      <c r="E52" s="869"/>
      <c r="F52" s="870"/>
      <c r="G52" s="437"/>
      <c r="H52" s="417"/>
      <c r="I52" s="417"/>
      <c r="J52" s="417"/>
      <c r="K52" s="417"/>
      <c r="L52" s="417"/>
      <c r="M52" s="417"/>
      <c r="N52" s="418"/>
      <c r="O52" s="1821"/>
      <c r="P52" s="1822"/>
      <c r="Q52" s="1822"/>
      <c r="R52" s="1822"/>
      <c r="S52" s="1822"/>
      <c r="T52" s="1822"/>
      <c r="U52" s="1822"/>
      <c r="V52" s="1822"/>
      <c r="W52" s="1823"/>
      <c r="X52" s="437"/>
      <c r="Y52" s="417"/>
      <c r="Z52" s="417"/>
      <c r="AA52" s="417"/>
      <c r="AB52" s="417"/>
      <c r="AC52" s="417"/>
      <c r="AD52" s="417"/>
      <c r="AE52" s="418"/>
      <c r="AF52" s="1821"/>
      <c r="AG52" s="1822"/>
      <c r="AH52" s="1822"/>
      <c r="AI52" s="1822"/>
      <c r="AJ52" s="1822"/>
      <c r="AK52" s="1822"/>
      <c r="AL52" s="1822"/>
      <c r="AM52" s="1822"/>
      <c r="AN52" s="1823"/>
      <c r="AO52" s="405"/>
      <c r="AP52" s="417"/>
      <c r="AQ52" s="417"/>
      <c r="AR52" s="417"/>
      <c r="AS52" s="417"/>
      <c r="AT52" s="417"/>
      <c r="AU52" s="417"/>
      <c r="AV52" s="418"/>
      <c r="AW52" s="1821"/>
      <c r="AX52" s="1822"/>
      <c r="AY52" s="1822"/>
      <c r="AZ52" s="1822"/>
      <c r="BA52" s="1822"/>
      <c r="BB52" s="1822"/>
      <c r="BC52" s="1822"/>
      <c r="BD52" s="1822"/>
      <c r="BE52" s="1822"/>
      <c r="BF52" s="437"/>
      <c r="BG52" s="417"/>
      <c r="BH52" s="417"/>
      <c r="BI52" s="417"/>
      <c r="BJ52" s="417"/>
      <c r="BK52" s="417"/>
      <c r="BL52" s="417"/>
      <c r="BM52" s="418"/>
      <c r="BN52" s="1821"/>
      <c r="BO52" s="1822"/>
      <c r="BP52" s="1822"/>
      <c r="BQ52" s="1822"/>
      <c r="BR52" s="1822"/>
      <c r="BS52" s="1822"/>
      <c r="BT52" s="1822"/>
      <c r="BU52" s="1822"/>
      <c r="BV52" s="1823"/>
      <c r="BW52" s="437"/>
      <c r="BX52" s="417"/>
      <c r="BY52" s="417"/>
      <c r="BZ52" s="417"/>
      <c r="CA52" s="417"/>
      <c r="CB52" s="417"/>
      <c r="CC52" s="417"/>
      <c r="CD52" s="418"/>
      <c r="CE52" s="1821"/>
      <c r="CF52" s="1822"/>
      <c r="CG52" s="1822"/>
      <c r="CH52" s="1822"/>
      <c r="CI52" s="1822"/>
      <c r="CJ52" s="1822"/>
      <c r="CK52" s="1822"/>
      <c r="CL52" s="1822"/>
      <c r="CM52" s="1823"/>
      <c r="CN52" s="726"/>
      <c r="CO52" s="726"/>
      <c r="CP52" s="726"/>
      <c r="CQ52" s="726"/>
      <c r="CR52" s="726"/>
      <c r="CS52" s="726"/>
      <c r="CT52" s="726"/>
      <c r="CU52" s="726"/>
      <c r="CV52" s="726"/>
      <c r="CW52" s="726"/>
      <c r="CX52" s="726"/>
      <c r="CY52" s="726"/>
      <c r="CZ52" s="726"/>
      <c r="DA52" s="726"/>
      <c r="DB52" s="726"/>
      <c r="DC52" s="726"/>
      <c r="DD52" s="726"/>
      <c r="DE52" s="726"/>
      <c r="DF52" s="726"/>
      <c r="DG52" s="726"/>
      <c r="DH52" s="726"/>
      <c r="DI52" s="726"/>
      <c r="DJ52" s="726"/>
      <c r="DK52" s="726"/>
      <c r="DL52" s="726"/>
      <c r="DM52" s="726"/>
      <c r="DN52" s="726"/>
      <c r="DO52" s="726"/>
      <c r="DP52" s="726"/>
      <c r="DQ52" s="726"/>
      <c r="DR52" s="726"/>
      <c r="DS52" s="726"/>
      <c r="DT52" s="726"/>
      <c r="DU52" s="726"/>
      <c r="DV52" s="726"/>
      <c r="DW52" s="726"/>
      <c r="DX52" s="726"/>
      <c r="DY52" s="726"/>
      <c r="DZ52" s="726"/>
      <c r="EA52" s="726"/>
      <c r="EB52" s="726"/>
      <c r="EC52" s="726"/>
      <c r="ED52" s="726"/>
      <c r="EE52" s="726"/>
      <c r="EF52" s="726"/>
      <c r="EG52" s="726"/>
      <c r="EH52" s="726"/>
      <c r="EI52" s="726"/>
      <c r="EJ52" s="726"/>
      <c r="EK52" s="726"/>
      <c r="EL52" s="726"/>
      <c r="EM52" s="726"/>
      <c r="EN52" s="726"/>
      <c r="EO52" s="726"/>
      <c r="EP52" s="726"/>
      <c r="EQ52" s="726"/>
      <c r="ER52" s="726"/>
      <c r="ES52" s="726"/>
      <c r="ET52" s="726"/>
      <c r="EU52" s="726"/>
      <c r="EV52" s="726"/>
      <c r="EW52" s="726"/>
    </row>
    <row r="53" spans="1:153" ht="10.5" customHeight="1" x14ac:dyDescent="0.15">
      <c r="A53" s="1808" t="s">
        <v>23</v>
      </c>
      <c r="B53" s="1749"/>
      <c r="C53" s="1749"/>
      <c r="D53" s="1749"/>
      <c r="E53" s="1749"/>
      <c r="F53" s="1749"/>
      <c r="G53" s="427"/>
      <c r="H53" s="428"/>
      <c r="I53" s="428"/>
      <c r="J53" s="428"/>
      <c r="K53" s="428"/>
      <c r="L53" s="428"/>
      <c r="M53" s="428"/>
      <c r="N53" s="429"/>
      <c r="O53" s="1545">
        <f>SUM(O44,O51)</f>
        <v>9064345</v>
      </c>
      <c r="P53" s="1546"/>
      <c r="Q53" s="1762"/>
      <c r="R53" s="1762"/>
      <c r="S53" s="1762"/>
      <c r="T53" s="1762"/>
      <c r="U53" s="1762"/>
      <c r="V53" s="1762"/>
      <c r="W53" s="1785"/>
      <c r="X53" s="427"/>
      <c r="Y53" s="428"/>
      <c r="Z53" s="428"/>
      <c r="AA53" s="428"/>
      <c r="AB53" s="428"/>
      <c r="AC53" s="428"/>
      <c r="AD53" s="428"/>
      <c r="AE53" s="429"/>
      <c r="AF53" s="1545">
        <f>SUM(AF44,AF51)</f>
        <v>9638591</v>
      </c>
      <c r="AG53" s="1546"/>
      <c r="AH53" s="1762"/>
      <c r="AI53" s="1762"/>
      <c r="AJ53" s="1762"/>
      <c r="AK53" s="1762"/>
      <c r="AL53" s="1762"/>
      <c r="AM53" s="1762"/>
      <c r="AN53" s="1785"/>
      <c r="AO53" s="393"/>
      <c r="AP53" s="428"/>
      <c r="AQ53" s="428"/>
      <c r="AR53" s="428"/>
      <c r="AS53" s="428"/>
      <c r="AT53" s="428"/>
      <c r="AU53" s="428"/>
      <c r="AV53" s="429"/>
      <c r="AW53" s="1545">
        <f>SUM(AW44,AW51)</f>
        <v>9844690</v>
      </c>
      <c r="AX53" s="1546"/>
      <c r="AY53" s="1762"/>
      <c r="AZ53" s="1762"/>
      <c r="BA53" s="1762"/>
      <c r="BB53" s="1762"/>
      <c r="BC53" s="1762"/>
      <c r="BD53" s="1762"/>
      <c r="BE53" s="1762"/>
      <c r="BF53" s="427"/>
      <c r="BG53" s="428"/>
      <c r="BH53" s="428"/>
      <c r="BI53" s="428"/>
      <c r="BJ53" s="428"/>
      <c r="BK53" s="428"/>
      <c r="BL53" s="428"/>
      <c r="BM53" s="429"/>
      <c r="BN53" s="1545">
        <f>SUM(BN44,BN51)</f>
        <v>9920469</v>
      </c>
      <c r="BO53" s="1546"/>
      <c r="BP53" s="1762"/>
      <c r="BQ53" s="1762"/>
      <c r="BR53" s="1762"/>
      <c r="BS53" s="1762"/>
      <c r="BT53" s="1762"/>
      <c r="BU53" s="1762"/>
      <c r="BV53" s="1785"/>
      <c r="BW53" s="427"/>
      <c r="BX53" s="428"/>
      <c r="BY53" s="428"/>
      <c r="BZ53" s="428"/>
      <c r="CA53" s="428"/>
      <c r="CB53" s="428"/>
      <c r="CC53" s="428"/>
      <c r="CD53" s="429"/>
      <c r="CE53" s="1545">
        <f>SUM(CE44,CE51)</f>
        <v>9765653</v>
      </c>
      <c r="CF53" s="1546"/>
      <c r="CG53" s="1762"/>
      <c r="CH53" s="1762"/>
      <c r="CI53" s="1762"/>
      <c r="CJ53" s="1762"/>
      <c r="CK53" s="1762"/>
      <c r="CL53" s="1762"/>
      <c r="CM53" s="1785"/>
      <c r="CN53" s="726"/>
      <c r="CO53" s="726"/>
      <c r="CP53" s="726"/>
      <c r="CQ53" s="726"/>
      <c r="CR53" s="726"/>
      <c r="CS53" s="726"/>
      <c r="CT53" s="726"/>
      <c r="CU53" s="726"/>
      <c r="CV53" s="726"/>
      <c r="CW53" s="726"/>
      <c r="CX53" s="726"/>
      <c r="CY53" s="726"/>
      <c r="CZ53" s="726"/>
      <c r="DA53" s="726"/>
      <c r="DB53" s="726"/>
      <c r="DC53" s="726"/>
      <c r="DD53" s="726"/>
      <c r="DE53" s="726"/>
      <c r="DF53" s="726"/>
      <c r="DG53" s="726"/>
      <c r="DH53" s="726"/>
      <c r="DI53" s="726"/>
      <c r="DJ53" s="726"/>
      <c r="DK53" s="726"/>
      <c r="DL53" s="726"/>
      <c r="DM53" s="726"/>
      <c r="DN53" s="726"/>
      <c r="DO53" s="726"/>
      <c r="DP53" s="726"/>
      <c r="DQ53" s="726"/>
      <c r="DR53" s="726"/>
      <c r="DS53" s="726"/>
      <c r="DT53" s="726"/>
      <c r="DU53" s="726"/>
      <c r="DV53" s="726"/>
      <c r="DW53" s="726"/>
      <c r="DX53" s="726"/>
      <c r="DY53" s="726"/>
      <c r="DZ53" s="726"/>
      <c r="EA53" s="726"/>
      <c r="EB53" s="726"/>
      <c r="EC53" s="726"/>
      <c r="ED53" s="726"/>
      <c r="EE53" s="726"/>
      <c r="EF53" s="726"/>
      <c r="EG53" s="726"/>
      <c r="EH53" s="726"/>
      <c r="EI53" s="726"/>
      <c r="EJ53" s="726"/>
      <c r="EK53" s="726"/>
      <c r="EL53" s="726"/>
      <c r="EM53" s="726"/>
      <c r="EN53" s="726"/>
      <c r="EO53" s="726"/>
      <c r="EP53" s="726"/>
      <c r="EQ53" s="726"/>
      <c r="ER53" s="726"/>
      <c r="ES53" s="726"/>
      <c r="ET53" s="726"/>
      <c r="EU53" s="726"/>
      <c r="EV53" s="726"/>
      <c r="EW53" s="726"/>
    </row>
    <row r="54" spans="1:153" ht="13.5" customHeight="1" thickBot="1" x14ac:dyDescent="0.2">
      <c r="A54" s="1817"/>
      <c r="B54" s="1818"/>
      <c r="C54" s="1818"/>
      <c r="D54" s="1818"/>
      <c r="E54" s="1818"/>
      <c r="F54" s="1818"/>
      <c r="G54" s="442"/>
      <c r="H54" s="443"/>
      <c r="I54" s="443"/>
      <c r="J54" s="443"/>
      <c r="K54" s="443"/>
      <c r="L54" s="443"/>
      <c r="M54" s="443"/>
      <c r="N54" s="444"/>
      <c r="O54" s="1819"/>
      <c r="P54" s="1818"/>
      <c r="Q54" s="1818"/>
      <c r="R54" s="1818"/>
      <c r="S54" s="1818"/>
      <c r="T54" s="1818"/>
      <c r="U54" s="1818"/>
      <c r="V54" s="1818"/>
      <c r="W54" s="1820"/>
      <c r="X54" s="442"/>
      <c r="Y54" s="443"/>
      <c r="Z54" s="443"/>
      <c r="AA54" s="443"/>
      <c r="AB54" s="443"/>
      <c r="AC54" s="443"/>
      <c r="AD54" s="443"/>
      <c r="AE54" s="444"/>
      <c r="AF54" s="1819"/>
      <c r="AG54" s="1818"/>
      <c r="AH54" s="1818"/>
      <c r="AI54" s="1818"/>
      <c r="AJ54" s="1818"/>
      <c r="AK54" s="1818"/>
      <c r="AL54" s="1818"/>
      <c r="AM54" s="1818"/>
      <c r="AN54" s="1820"/>
      <c r="AO54" s="445"/>
      <c r="AP54" s="443"/>
      <c r="AQ54" s="443"/>
      <c r="AR54" s="443"/>
      <c r="AS54" s="443"/>
      <c r="AT54" s="443"/>
      <c r="AU54" s="443"/>
      <c r="AV54" s="444"/>
      <c r="AW54" s="1819"/>
      <c r="AX54" s="1818"/>
      <c r="AY54" s="1818"/>
      <c r="AZ54" s="1818"/>
      <c r="BA54" s="1818"/>
      <c r="BB54" s="1818"/>
      <c r="BC54" s="1818"/>
      <c r="BD54" s="1818"/>
      <c r="BE54" s="1818"/>
      <c r="BF54" s="442"/>
      <c r="BG54" s="443"/>
      <c r="BH54" s="443"/>
      <c r="BI54" s="443"/>
      <c r="BJ54" s="443"/>
      <c r="BK54" s="443"/>
      <c r="BL54" s="443"/>
      <c r="BM54" s="444"/>
      <c r="BN54" s="1819"/>
      <c r="BO54" s="1818"/>
      <c r="BP54" s="1818"/>
      <c r="BQ54" s="1818"/>
      <c r="BR54" s="1818"/>
      <c r="BS54" s="1818"/>
      <c r="BT54" s="1818"/>
      <c r="BU54" s="1818"/>
      <c r="BV54" s="1820"/>
      <c r="BW54" s="442"/>
      <c r="BX54" s="443"/>
      <c r="BY54" s="443"/>
      <c r="BZ54" s="443"/>
      <c r="CA54" s="443"/>
      <c r="CB54" s="443"/>
      <c r="CC54" s="443"/>
      <c r="CD54" s="444"/>
      <c r="CE54" s="1819"/>
      <c r="CF54" s="1818"/>
      <c r="CG54" s="1818"/>
      <c r="CH54" s="1818"/>
      <c r="CI54" s="1818"/>
      <c r="CJ54" s="1818"/>
      <c r="CK54" s="1818"/>
      <c r="CL54" s="1818"/>
      <c r="CM54" s="1820"/>
      <c r="CN54" s="726"/>
      <c r="CO54" s="726"/>
      <c r="CP54" s="726"/>
      <c r="CQ54" s="726"/>
      <c r="CR54" s="726"/>
      <c r="CS54" s="726"/>
      <c r="CT54" s="726"/>
      <c r="CU54" s="726"/>
      <c r="CV54" s="726"/>
      <c r="CW54" s="726"/>
      <c r="CX54" s="726"/>
      <c r="CY54" s="726"/>
      <c r="CZ54" s="726"/>
      <c r="DA54" s="726"/>
      <c r="DB54" s="726"/>
      <c r="DC54" s="726"/>
      <c r="DD54" s="726"/>
      <c r="DE54" s="726"/>
      <c r="DF54" s="726"/>
      <c r="DG54" s="726"/>
      <c r="DH54" s="726"/>
      <c r="DI54" s="726"/>
      <c r="DJ54" s="726"/>
      <c r="DK54" s="726"/>
      <c r="DL54" s="726"/>
      <c r="DM54" s="726"/>
      <c r="DN54" s="726"/>
      <c r="DO54" s="726"/>
      <c r="DP54" s="726"/>
      <c r="DQ54" s="726"/>
      <c r="DR54" s="726"/>
      <c r="DS54" s="726"/>
      <c r="DT54" s="726"/>
      <c r="DU54" s="726"/>
      <c r="DV54" s="726"/>
      <c r="DW54" s="726"/>
      <c r="DX54" s="726"/>
      <c r="DY54" s="726"/>
      <c r="DZ54" s="726"/>
      <c r="EA54" s="726"/>
      <c r="EB54" s="726"/>
      <c r="EC54" s="726"/>
      <c r="ED54" s="726"/>
      <c r="EE54" s="726"/>
      <c r="EF54" s="726"/>
      <c r="EG54" s="726"/>
      <c r="EH54" s="726"/>
      <c r="EI54" s="726"/>
      <c r="EJ54" s="726"/>
      <c r="EK54" s="726"/>
      <c r="EL54" s="726"/>
      <c r="EM54" s="726"/>
      <c r="EN54" s="726"/>
      <c r="EO54" s="726"/>
      <c r="EP54" s="726"/>
      <c r="EQ54" s="726"/>
      <c r="ER54" s="726"/>
      <c r="ES54" s="726"/>
      <c r="ET54" s="726"/>
      <c r="EU54" s="726"/>
      <c r="EV54" s="726"/>
      <c r="EW54" s="726"/>
    </row>
    <row r="55" spans="1:153" ht="3.75" customHeight="1" x14ac:dyDescent="0.15">
      <c r="A55" s="910"/>
      <c r="B55" s="910"/>
      <c r="C55" s="910"/>
      <c r="D55" s="910"/>
      <c r="E55" s="910"/>
      <c r="F55" s="910"/>
    </row>
    <row r="56" spans="1:153" s="500" customFormat="1" ht="12.75" customHeight="1" x14ac:dyDescent="0.15">
      <c r="A56" s="1816"/>
      <c r="B56" s="1816"/>
      <c r="C56" s="1816"/>
      <c r="D56" s="459"/>
      <c r="E56" s="459"/>
    </row>
    <row r="57" spans="1:153" s="500" customFormat="1" ht="12.75" customHeight="1" x14ac:dyDescent="0.15">
      <c r="D57" s="459"/>
      <c r="E57" s="459"/>
    </row>
    <row r="58" spans="1:153" ht="12.75" customHeight="1" x14ac:dyDescent="0.15">
      <c r="A58" s="459"/>
      <c r="B58" s="501"/>
      <c r="C58" s="502"/>
      <c r="D58" s="503"/>
      <c r="E58" s="905"/>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1"/>
      <c r="BD58" s="501"/>
      <c r="BE58" s="501"/>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row>
    <row r="59" spans="1:153" ht="12.75" customHeight="1" x14ac:dyDescent="0.15">
      <c r="A59" s="459"/>
      <c r="B59" s="501"/>
      <c r="C59" s="502"/>
      <c r="D59" s="503"/>
      <c r="E59" s="824"/>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501"/>
      <c r="BA59" s="501"/>
      <c r="BB59" s="501"/>
      <c r="BC59" s="501"/>
      <c r="BD59" s="501"/>
      <c r="BE59" s="501"/>
      <c r="BF59" s="459"/>
      <c r="BG59" s="459"/>
      <c r="BH59" s="459"/>
      <c r="BI59" s="459"/>
      <c r="BJ59" s="459"/>
      <c r="BK59" s="459"/>
      <c r="BL59" s="459"/>
      <c r="BM59" s="459"/>
      <c r="BN59" s="459"/>
      <c r="BO59" s="459"/>
      <c r="BP59" s="459"/>
      <c r="BQ59" s="459"/>
      <c r="BR59" s="459"/>
      <c r="BS59" s="459"/>
      <c r="BT59" s="459"/>
      <c r="BU59" s="459"/>
      <c r="BV59" s="459"/>
      <c r="BW59" s="459"/>
      <c r="BX59" s="459"/>
      <c r="BY59" s="459"/>
      <c r="BZ59" s="459"/>
      <c r="CA59" s="459"/>
      <c r="CB59" s="459"/>
      <c r="CC59" s="459"/>
      <c r="CD59" s="459"/>
      <c r="CE59" s="459"/>
      <c r="CF59" s="459"/>
      <c r="CG59" s="459"/>
      <c r="CH59" s="459"/>
      <c r="CI59" s="459"/>
      <c r="CJ59" s="459"/>
      <c r="CK59" s="459"/>
      <c r="CL59" s="459"/>
      <c r="CM59" s="459"/>
      <c r="CN59" s="459"/>
      <c r="CO59" s="459"/>
      <c r="CP59" s="459"/>
      <c r="CQ59" s="459"/>
      <c r="CR59" s="459"/>
      <c r="CS59" s="459"/>
      <c r="CT59" s="459"/>
      <c r="CU59" s="459"/>
      <c r="CV59" s="459"/>
      <c r="CW59" s="459"/>
      <c r="CX59" s="459"/>
      <c r="CY59" s="459"/>
      <c r="CZ59" s="459"/>
      <c r="DA59" s="459"/>
      <c r="DB59" s="459"/>
      <c r="DC59" s="459"/>
      <c r="DD59" s="459"/>
      <c r="DE59" s="459"/>
      <c r="DF59" s="459"/>
      <c r="DG59" s="459"/>
      <c r="DH59" s="459"/>
      <c r="DI59" s="459"/>
      <c r="DJ59" s="459"/>
      <c r="DK59" s="459"/>
      <c r="DL59" s="459"/>
      <c r="DM59" s="459"/>
      <c r="DN59" s="459"/>
      <c r="DO59" s="459"/>
      <c r="DP59" s="459"/>
      <c r="DQ59" s="459"/>
      <c r="DR59" s="459"/>
      <c r="DS59" s="459"/>
      <c r="DT59" s="459"/>
      <c r="DU59" s="459"/>
      <c r="DV59" s="459"/>
      <c r="DW59" s="459"/>
      <c r="DX59" s="459"/>
      <c r="DY59" s="459"/>
      <c r="DZ59" s="459"/>
      <c r="EA59" s="459"/>
      <c r="EB59" s="459"/>
      <c r="EC59" s="459"/>
      <c r="ED59" s="459"/>
      <c r="EE59" s="459"/>
      <c r="EF59" s="459"/>
      <c r="EG59" s="459"/>
      <c r="EH59" s="459"/>
      <c r="EI59" s="459"/>
      <c r="EJ59" s="459"/>
      <c r="EK59" s="459"/>
      <c r="EL59" s="459"/>
      <c r="EM59" s="459"/>
      <c r="EN59" s="459"/>
      <c r="EO59" s="459"/>
      <c r="EP59" s="459"/>
      <c r="EQ59" s="459"/>
      <c r="ER59" s="459"/>
      <c r="ES59" s="459"/>
      <c r="ET59" s="459"/>
      <c r="EU59" s="459"/>
      <c r="EV59" s="459"/>
      <c r="EW59" s="459"/>
    </row>
    <row r="60" spans="1:153" ht="12.75" customHeight="1" x14ac:dyDescent="0.15">
      <c r="C60" s="504"/>
      <c r="D60" s="447"/>
      <c r="E60" s="500"/>
    </row>
  </sheetData>
  <mergeCells count="325">
    <mergeCell ref="CH1:CL1"/>
    <mergeCell ref="BP3:BU3"/>
    <mergeCell ref="CH3:CL3"/>
    <mergeCell ref="A4:F4"/>
    <mergeCell ref="A5:E5"/>
    <mergeCell ref="G5:W5"/>
    <mergeCell ref="X5:AN5"/>
    <mergeCell ref="AO5:BE5"/>
    <mergeCell ref="BF5:BV5"/>
    <mergeCell ref="BW5:CM5"/>
    <mergeCell ref="AX7:BD7"/>
    <mergeCell ref="BO7:BU7"/>
    <mergeCell ref="CF7:CL7"/>
    <mergeCell ref="A8:E9"/>
    <mergeCell ref="H8:V8"/>
    <mergeCell ref="Y8:AM8"/>
    <mergeCell ref="AP8:BD8"/>
    <mergeCell ref="BG8:BU8"/>
    <mergeCell ref="AX6:BD6"/>
    <mergeCell ref="BO6:BU6"/>
    <mergeCell ref="CF6:CL6"/>
    <mergeCell ref="P7:V7"/>
    <mergeCell ref="AG7:AM7"/>
    <mergeCell ref="A6:E7"/>
    <mergeCell ref="P6:V6"/>
    <mergeCell ref="AG6:AM6"/>
    <mergeCell ref="BX8:CL8"/>
    <mergeCell ref="H9:N9"/>
    <mergeCell ref="O9:U9"/>
    <mergeCell ref="Y9:AD9"/>
    <mergeCell ref="AF9:AL9"/>
    <mergeCell ref="AP9:AU9"/>
    <mergeCell ref="AW9:BC9"/>
    <mergeCell ref="BG9:BL9"/>
    <mergeCell ref="BN9:BT9"/>
    <mergeCell ref="BX9:CC9"/>
    <mergeCell ref="CE9:CK9"/>
    <mergeCell ref="A10:E11"/>
    <mergeCell ref="G10:W10"/>
    <mergeCell ref="X10:AN10"/>
    <mergeCell ref="AO10:BE10"/>
    <mergeCell ref="BF10:BV10"/>
    <mergeCell ref="BW10:CM10"/>
    <mergeCell ref="G11:N11"/>
    <mergeCell ref="O11:W11"/>
    <mergeCell ref="X11:AE11"/>
    <mergeCell ref="CE11:CM11"/>
    <mergeCell ref="AF11:AN11"/>
    <mergeCell ref="AO11:AV11"/>
    <mergeCell ref="AW11:BE11"/>
    <mergeCell ref="BF11:BM11"/>
    <mergeCell ref="BN11:BV11"/>
    <mergeCell ref="BW11:CD11"/>
    <mergeCell ref="A12:A28"/>
    <mergeCell ref="D12:E12"/>
    <mergeCell ref="G12:N12"/>
    <mergeCell ref="O12:W12"/>
    <mergeCell ref="X12:AE12"/>
    <mergeCell ref="AF12:AN12"/>
    <mergeCell ref="AO12:AV12"/>
    <mergeCell ref="AW12:BE12"/>
    <mergeCell ref="BF12:BM12"/>
    <mergeCell ref="D14:E14"/>
    <mergeCell ref="G14:N14"/>
    <mergeCell ref="O14:W14"/>
    <mergeCell ref="X14:AE14"/>
    <mergeCell ref="AF14:AN14"/>
    <mergeCell ref="AO14:AV14"/>
    <mergeCell ref="B16:B17"/>
    <mergeCell ref="C16:C17"/>
    <mergeCell ref="D16:E17"/>
    <mergeCell ref="G16:N17"/>
    <mergeCell ref="O16:W17"/>
    <mergeCell ref="X16:AE17"/>
    <mergeCell ref="B19:B20"/>
    <mergeCell ref="C19:C20"/>
    <mergeCell ref="D19:E20"/>
    <mergeCell ref="BN12:BV12"/>
    <mergeCell ref="BW12:CD12"/>
    <mergeCell ref="CE12:CM12"/>
    <mergeCell ref="D13:E13"/>
    <mergeCell ref="G13:N13"/>
    <mergeCell ref="O13:W13"/>
    <mergeCell ref="X13:AE13"/>
    <mergeCell ref="AF13:AN13"/>
    <mergeCell ref="AO13:AV13"/>
    <mergeCell ref="AW13:BE13"/>
    <mergeCell ref="BF13:BM13"/>
    <mergeCell ref="BN13:BV13"/>
    <mergeCell ref="BW13:CD13"/>
    <mergeCell ref="CE13:CM13"/>
    <mergeCell ref="BN15:BV15"/>
    <mergeCell ref="BW15:CD15"/>
    <mergeCell ref="CE15:CM15"/>
    <mergeCell ref="AW14:BE14"/>
    <mergeCell ref="BF14:BM14"/>
    <mergeCell ref="BN14:BV14"/>
    <mergeCell ref="BW14:CD14"/>
    <mergeCell ref="CE14:CM14"/>
    <mergeCell ref="D15:E15"/>
    <mergeCell ref="G15:N15"/>
    <mergeCell ref="O15:W15"/>
    <mergeCell ref="X15:AE15"/>
    <mergeCell ref="AF15:AN15"/>
    <mergeCell ref="AO15:AV15"/>
    <mergeCell ref="AW15:BE15"/>
    <mergeCell ref="BF15:BM15"/>
    <mergeCell ref="CE16:CM17"/>
    <mergeCell ref="D18:E18"/>
    <mergeCell ref="G18:N18"/>
    <mergeCell ref="O18:W18"/>
    <mergeCell ref="X18:AE18"/>
    <mergeCell ref="AF18:AN18"/>
    <mergeCell ref="AO18:AV18"/>
    <mergeCell ref="AW18:BE18"/>
    <mergeCell ref="BF18:BM18"/>
    <mergeCell ref="BN18:BV18"/>
    <mergeCell ref="AF16:AN17"/>
    <mergeCell ref="AO16:AV17"/>
    <mergeCell ref="AW16:BE17"/>
    <mergeCell ref="BF16:BM17"/>
    <mergeCell ref="BN16:BV17"/>
    <mergeCell ref="BW16:CD17"/>
    <mergeCell ref="BW18:CD18"/>
    <mergeCell ref="CE18:CM18"/>
    <mergeCell ref="G19:N20"/>
    <mergeCell ref="O19:W20"/>
    <mergeCell ref="X19:AE20"/>
    <mergeCell ref="AF19:AN20"/>
    <mergeCell ref="AO19:AV20"/>
    <mergeCell ref="AW19:BE20"/>
    <mergeCell ref="BF19:BM20"/>
    <mergeCell ref="BN19:BV20"/>
    <mergeCell ref="BW19:CD20"/>
    <mergeCell ref="CE19:CM20"/>
    <mergeCell ref="B21:B22"/>
    <mergeCell ref="C21:C22"/>
    <mergeCell ref="D21:E22"/>
    <mergeCell ref="G21:N22"/>
    <mergeCell ref="O21:W22"/>
    <mergeCell ref="D24:E24"/>
    <mergeCell ref="G24:N24"/>
    <mergeCell ref="O24:W24"/>
    <mergeCell ref="X24:AE24"/>
    <mergeCell ref="AF24:AN24"/>
    <mergeCell ref="BW21:CD22"/>
    <mergeCell ref="CE21:CM22"/>
    <mergeCell ref="B23:B24"/>
    <mergeCell ref="C23:C24"/>
    <mergeCell ref="D23:E23"/>
    <mergeCell ref="G23:N23"/>
    <mergeCell ref="O23:W23"/>
    <mergeCell ref="X23:AE23"/>
    <mergeCell ref="AF23:AN23"/>
    <mergeCell ref="AO23:AV23"/>
    <mergeCell ref="X21:AE22"/>
    <mergeCell ref="AF21:AN22"/>
    <mergeCell ref="AO21:AV22"/>
    <mergeCell ref="AW21:BE22"/>
    <mergeCell ref="BF21:BM22"/>
    <mergeCell ref="BN21:BV22"/>
    <mergeCell ref="AO24:AV24"/>
    <mergeCell ref="AW24:BE24"/>
    <mergeCell ref="BF24:BM24"/>
    <mergeCell ref="BN24:BV24"/>
    <mergeCell ref="BW24:CD24"/>
    <mergeCell ref="CE24:CM24"/>
    <mergeCell ref="AW23:BE23"/>
    <mergeCell ref="BF23:BM23"/>
    <mergeCell ref="BN23:BV23"/>
    <mergeCell ref="BW23:CD23"/>
    <mergeCell ref="CE23:CM23"/>
    <mergeCell ref="AW25:BE25"/>
    <mergeCell ref="BF25:BM25"/>
    <mergeCell ref="BN25:BV25"/>
    <mergeCell ref="BW25:CD25"/>
    <mergeCell ref="CE25:CM25"/>
    <mergeCell ref="C26:C27"/>
    <mergeCell ref="D26:E27"/>
    <mergeCell ref="G26:N26"/>
    <mergeCell ref="O26:W26"/>
    <mergeCell ref="X26:AE26"/>
    <mergeCell ref="D25:E25"/>
    <mergeCell ref="G25:N25"/>
    <mergeCell ref="O25:W25"/>
    <mergeCell ref="X25:AE25"/>
    <mergeCell ref="AF25:AN25"/>
    <mergeCell ref="AO25:AV25"/>
    <mergeCell ref="CE26:CM26"/>
    <mergeCell ref="G27:N27"/>
    <mergeCell ref="O27:W27"/>
    <mergeCell ref="X27:AE27"/>
    <mergeCell ref="AF27:AN27"/>
    <mergeCell ref="AO27:AV27"/>
    <mergeCell ref="AW27:BE27"/>
    <mergeCell ref="BF27:BM27"/>
    <mergeCell ref="BN27:BV27"/>
    <mergeCell ref="BW27:CD27"/>
    <mergeCell ref="AF26:AN26"/>
    <mergeCell ref="AO26:AV26"/>
    <mergeCell ref="AW26:BE26"/>
    <mergeCell ref="BF26:BM26"/>
    <mergeCell ref="BN26:BV26"/>
    <mergeCell ref="BW26:CD26"/>
    <mergeCell ref="CE27:CM27"/>
    <mergeCell ref="D28:E28"/>
    <mergeCell ref="G28:N28"/>
    <mergeCell ref="O28:W28"/>
    <mergeCell ref="X28:AE28"/>
    <mergeCell ref="AF28:AN28"/>
    <mergeCell ref="AO28:AV28"/>
    <mergeCell ref="AW28:BE28"/>
    <mergeCell ref="BF28:BM28"/>
    <mergeCell ref="BN28:BV28"/>
    <mergeCell ref="BW28:CD28"/>
    <mergeCell ref="CE28:CM28"/>
    <mergeCell ref="A29:A41"/>
    <mergeCell ref="C29:C33"/>
    <mergeCell ref="D29:E33"/>
    <mergeCell ref="H29:I30"/>
    <mergeCell ref="O29:W30"/>
    <mergeCell ref="AF29:AN30"/>
    <mergeCell ref="AW29:BE30"/>
    <mergeCell ref="BN29:BV30"/>
    <mergeCell ref="C34:C39"/>
    <mergeCell ref="D34:E39"/>
    <mergeCell ref="H34:I35"/>
    <mergeCell ref="O34:W35"/>
    <mergeCell ref="AF34:AN35"/>
    <mergeCell ref="CE29:CM30"/>
    <mergeCell ref="O31:W32"/>
    <mergeCell ref="AF31:AN32"/>
    <mergeCell ref="AW31:BE32"/>
    <mergeCell ref="BN31:BV32"/>
    <mergeCell ref="CE31:CM32"/>
    <mergeCell ref="AW34:BE35"/>
    <mergeCell ref="BN34:BV35"/>
    <mergeCell ref="CE34:CM35"/>
    <mergeCell ref="O36:W37"/>
    <mergeCell ref="AF36:AN37"/>
    <mergeCell ref="AW36:BE37"/>
    <mergeCell ref="BN36:BV37"/>
    <mergeCell ref="CE36:CM37"/>
    <mergeCell ref="O33:W33"/>
    <mergeCell ref="AF33:AN33"/>
    <mergeCell ref="AW33:BE33"/>
    <mergeCell ref="BN33:BV33"/>
    <mergeCell ref="CE33:CM33"/>
    <mergeCell ref="O38:W39"/>
    <mergeCell ref="AF38:AN39"/>
    <mergeCell ref="AW38:BE39"/>
    <mergeCell ref="BN38:BV39"/>
    <mergeCell ref="CE38:CM39"/>
    <mergeCell ref="D40:E40"/>
    <mergeCell ref="O40:W40"/>
    <mergeCell ref="AF40:AN40"/>
    <mergeCell ref="AW40:BE40"/>
    <mergeCell ref="BN40:BV40"/>
    <mergeCell ref="C42:E42"/>
    <mergeCell ref="O42:W42"/>
    <mergeCell ref="AF42:AN42"/>
    <mergeCell ref="AW42:BE42"/>
    <mergeCell ref="BN42:BV42"/>
    <mergeCell ref="CE42:CM42"/>
    <mergeCell ref="CE40:CM40"/>
    <mergeCell ref="D41:E41"/>
    <mergeCell ref="O41:W41"/>
    <mergeCell ref="AF41:AN41"/>
    <mergeCell ref="AW41:BE41"/>
    <mergeCell ref="BN41:BV41"/>
    <mergeCell ref="CE41:CM41"/>
    <mergeCell ref="C44:F44"/>
    <mergeCell ref="O44:W44"/>
    <mergeCell ref="AF44:AN44"/>
    <mergeCell ref="AW44:BE44"/>
    <mergeCell ref="BN44:BV44"/>
    <mergeCell ref="CE44:CM44"/>
    <mergeCell ref="C43:E43"/>
    <mergeCell ref="O43:W43"/>
    <mergeCell ref="AF43:AN43"/>
    <mergeCell ref="AW43:BE43"/>
    <mergeCell ref="BN43:BV43"/>
    <mergeCell ref="CE43:CM43"/>
    <mergeCell ref="BN45:BV46"/>
    <mergeCell ref="CE45:CM46"/>
    <mergeCell ref="E47:E48"/>
    <mergeCell ref="O47:W48"/>
    <mergeCell ref="AF47:AN48"/>
    <mergeCell ref="AW47:BE48"/>
    <mergeCell ref="BN47:BV48"/>
    <mergeCell ref="CE47:CM48"/>
    <mergeCell ref="A45:A52"/>
    <mergeCell ref="C45:D52"/>
    <mergeCell ref="E45:E46"/>
    <mergeCell ref="O45:W46"/>
    <mergeCell ref="AF45:AN46"/>
    <mergeCell ref="AW45:BE46"/>
    <mergeCell ref="E49:F50"/>
    <mergeCell ref="O49:W50"/>
    <mergeCell ref="AF49:AN50"/>
    <mergeCell ref="AW49:BE50"/>
    <mergeCell ref="BG6:BN6"/>
    <mergeCell ref="BG7:BN7"/>
    <mergeCell ref="BX6:CE6"/>
    <mergeCell ref="BX7:CE7"/>
    <mergeCell ref="A56:C56"/>
    <mergeCell ref="H6:O6"/>
    <mergeCell ref="H7:O7"/>
    <mergeCell ref="Y6:AF6"/>
    <mergeCell ref="Y7:AF7"/>
    <mergeCell ref="AP6:AW6"/>
    <mergeCell ref="AP7:AW7"/>
    <mergeCell ref="A53:F54"/>
    <mergeCell ref="O53:W54"/>
    <mergeCell ref="AF53:AN54"/>
    <mergeCell ref="AW53:BE54"/>
    <mergeCell ref="BN53:BV54"/>
    <mergeCell ref="CE53:CM54"/>
    <mergeCell ref="BN49:BV50"/>
    <mergeCell ref="CE49:CM50"/>
    <mergeCell ref="O51:W52"/>
    <mergeCell ref="AF51:AN52"/>
    <mergeCell ref="AW51:BE52"/>
    <mergeCell ref="BN51:BV52"/>
    <mergeCell ref="CE51:CM52"/>
  </mergeCells>
  <phoneticPr fontId="2"/>
  <pageMargins left="0.78740157480314965" right="0.19685039370078741" top="0.47244094488188981" bottom="0.15748031496062992" header="0.35433070866141736" footer="0.31496062992125984"/>
  <pageSetup paperSize="9" scale="80" orientation="landscape" r:id="rId1"/>
  <headerFooter alignWithMargins="0">
    <oddFooter>&amp;C
- 13 -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115" zoomScaleNormal="115" workbookViewId="0">
      <selection activeCell="D9" sqref="D9:Q9"/>
    </sheetView>
  </sheetViews>
  <sheetFormatPr defaultRowHeight="10.5" x14ac:dyDescent="0.15"/>
  <cols>
    <col min="1" max="1" width="0.875" style="507" customWidth="1"/>
    <col min="2" max="2" width="1.375" style="507" customWidth="1"/>
    <col min="3" max="3" width="0.875" style="507" customWidth="1"/>
    <col min="4" max="4" width="16.75" style="507" customWidth="1"/>
    <col min="5" max="5" width="0.875" style="507" customWidth="1"/>
    <col min="6" max="6" width="1.125" style="507" customWidth="1"/>
    <col min="7" max="7" width="1.875" style="507" customWidth="1"/>
    <col min="8" max="8" width="0.875" style="507" customWidth="1"/>
    <col min="9" max="9" width="10.875" style="507" customWidth="1"/>
    <col min="10" max="10" width="2.625" style="507" customWidth="1"/>
    <col min="11" max="11" width="7.75" style="507" customWidth="1"/>
    <col min="12" max="13" width="8.75" style="507" customWidth="1"/>
    <col min="14" max="14" width="7.25" style="507" customWidth="1"/>
    <col min="15" max="15" width="2.125" style="507" customWidth="1"/>
    <col min="16" max="16" width="4.5" style="507" customWidth="1"/>
    <col min="17" max="19" width="8.75" style="507" customWidth="1"/>
    <col min="20" max="20" width="8.625" style="507" customWidth="1"/>
    <col min="21" max="21" width="10.625" style="507" customWidth="1"/>
    <col min="22" max="22" width="5.625" style="507" customWidth="1"/>
    <col min="23" max="23" width="5.25" style="507" customWidth="1"/>
    <col min="24" max="24" width="6.625" style="507" customWidth="1"/>
    <col min="25" max="16384" width="9" style="507"/>
  </cols>
  <sheetData>
    <row r="1" spans="1:25" ht="13.5" customHeight="1" thickBot="1" x14ac:dyDescent="0.2">
      <c r="A1" s="505" t="s">
        <v>765</v>
      </c>
      <c r="B1" s="505"/>
      <c r="C1" s="505"/>
      <c r="D1" s="505"/>
      <c r="E1" s="505"/>
      <c r="F1" s="505"/>
      <c r="G1" s="505"/>
      <c r="H1" s="505"/>
      <c r="I1" s="506"/>
      <c r="J1" s="506"/>
    </row>
    <row r="2" spans="1:25" s="513" customFormat="1" ht="13.5" customHeight="1" thickTop="1" thickBot="1" x14ac:dyDescent="0.2">
      <c r="A2" s="508"/>
      <c r="B2" s="509" t="s">
        <v>829</v>
      </c>
      <c r="C2" s="1825" t="s">
        <v>1039</v>
      </c>
      <c r="D2" s="1825"/>
      <c r="E2" s="1825"/>
      <c r="F2" s="1825"/>
      <c r="G2" s="1825"/>
      <c r="H2" s="509"/>
      <c r="I2" s="509"/>
      <c r="J2" s="509"/>
      <c r="K2" s="508"/>
      <c r="L2" s="508"/>
      <c r="M2" s="508"/>
      <c r="N2" s="508"/>
      <c r="O2" s="508"/>
      <c r="P2" s="508"/>
      <c r="Q2" s="510" t="s">
        <v>766</v>
      </c>
      <c r="R2" s="511"/>
      <c r="S2" s="512" t="s">
        <v>767</v>
      </c>
      <c r="T2" s="512"/>
      <c r="U2" s="512"/>
      <c r="V2" s="512"/>
      <c r="W2" s="512"/>
      <c r="X2" s="512"/>
    </row>
    <row r="3" spans="1:25" s="513" customFormat="1" ht="6" customHeight="1" thickTop="1" x14ac:dyDescent="0.15">
      <c r="A3" s="514"/>
      <c r="B3" s="515"/>
      <c r="C3" s="516"/>
      <c r="D3" s="516"/>
      <c r="E3" s="516"/>
      <c r="F3" s="516"/>
      <c r="G3" s="516"/>
      <c r="H3" s="515"/>
      <c r="I3" s="515"/>
      <c r="J3" s="515"/>
      <c r="K3" s="514"/>
      <c r="L3" s="514"/>
      <c r="M3" s="514"/>
      <c r="N3" s="514"/>
      <c r="O3" s="514"/>
      <c r="P3" s="514"/>
      <c r="Q3" s="510"/>
      <c r="R3" s="512"/>
      <c r="S3" s="512"/>
      <c r="T3" s="512"/>
      <c r="U3" s="512"/>
      <c r="V3" s="517"/>
      <c r="W3" s="517"/>
      <c r="X3" s="517"/>
    </row>
    <row r="4" spans="1:25" s="513" customFormat="1" ht="15" customHeight="1" x14ac:dyDescent="0.15">
      <c r="A4" s="518"/>
      <c r="B4" s="1826" t="s">
        <v>768</v>
      </c>
      <c r="C4" s="1826"/>
      <c r="D4" s="1826"/>
      <c r="E4" s="519"/>
      <c r="F4" s="1827" t="s">
        <v>1041</v>
      </c>
      <c r="G4" s="1826"/>
      <c r="H4" s="1826"/>
      <c r="I4" s="1826"/>
      <c r="J4" s="1826"/>
      <c r="K4" s="1826"/>
      <c r="L4" s="1826"/>
      <c r="M4" s="1826"/>
      <c r="N4" s="1826"/>
      <c r="O4" s="1826"/>
      <c r="P4" s="1828"/>
      <c r="Q4" s="1827" t="s">
        <v>1042</v>
      </c>
      <c r="R4" s="1826"/>
      <c r="S4" s="1826"/>
      <c r="T4" s="1826"/>
      <c r="U4" s="1828"/>
      <c r="V4" s="1827" t="s">
        <v>769</v>
      </c>
      <c r="W4" s="1826"/>
      <c r="X4" s="1828"/>
      <c r="Y4" s="508"/>
    </row>
    <row r="5" spans="1:25" ht="12.75" customHeight="1" x14ac:dyDescent="0.15">
      <c r="A5" s="525"/>
      <c r="B5" s="526" t="s">
        <v>732</v>
      </c>
      <c r="C5" s="526"/>
      <c r="D5" s="731" t="s">
        <v>770</v>
      </c>
      <c r="E5" s="526"/>
      <c r="F5" s="525"/>
      <c r="G5" s="523" t="s">
        <v>830</v>
      </c>
      <c r="H5" s="523"/>
      <c r="I5" s="1863" t="s">
        <v>771</v>
      </c>
      <c r="J5" s="1863"/>
      <c r="K5" s="1863"/>
      <c r="L5" s="1863"/>
      <c r="M5" s="1863"/>
      <c r="N5" s="1863"/>
      <c r="O5" s="1863"/>
      <c r="P5" s="524"/>
      <c r="Q5" s="525" t="s">
        <v>956</v>
      </c>
      <c r="R5" s="523"/>
      <c r="S5" s="526"/>
      <c r="T5" s="526"/>
      <c r="U5" s="526"/>
      <c r="V5" s="520"/>
      <c r="W5" s="527"/>
      <c r="X5" s="528"/>
      <c r="Y5" s="521"/>
    </row>
    <row r="6" spans="1:25" ht="12.75" customHeight="1" x14ac:dyDescent="0.15">
      <c r="A6" s="534"/>
      <c r="B6" s="526"/>
      <c r="C6" s="526"/>
      <c r="D6" s="731"/>
      <c r="E6" s="526"/>
      <c r="F6" s="534"/>
      <c r="G6" s="883"/>
      <c r="H6" s="883"/>
      <c r="I6" s="883"/>
      <c r="J6" s="883"/>
      <c r="K6" s="884"/>
      <c r="L6" s="883"/>
      <c r="M6" s="885"/>
      <c r="N6" s="526"/>
      <c r="O6" s="526"/>
      <c r="P6" s="531"/>
      <c r="Q6" s="1832" t="s">
        <v>70</v>
      </c>
      <c r="R6" s="1832"/>
      <c r="S6" s="1832"/>
      <c r="T6" s="1832"/>
      <c r="U6" s="1833"/>
      <c r="V6" s="529"/>
      <c r="W6" s="521"/>
      <c r="X6" s="532"/>
      <c r="Y6" s="521"/>
    </row>
    <row r="7" spans="1:25" ht="12.75" customHeight="1" x14ac:dyDescent="0.15">
      <c r="A7" s="534"/>
      <c r="B7" s="526"/>
      <c r="C7" s="526"/>
      <c r="D7" s="731"/>
      <c r="E7" s="526"/>
      <c r="F7" s="740"/>
      <c r="G7" s="741"/>
      <c r="H7" s="741"/>
      <c r="I7" s="801"/>
      <c r="J7" s="741"/>
      <c r="K7" s="802"/>
      <c r="L7" s="801"/>
      <c r="M7" s="801"/>
      <c r="N7" s="801"/>
      <c r="O7" s="801"/>
      <c r="P7" s="743"/>
      <c r="Q7" s="737" t="s">
        <v>913</v>
      </c>
      <c r="R7" s="533"/>
      <c r="S7" s="533"/>
      <c r="T7" s="534"/>
      <c r="U7" s="531"/>
      <c r="V7" s="529"/>
      <c r="W7" s="521"/>
      <c r="X7" s="532"/>
      <c r="Y7" s="521"/>
    </row>
    <row r="8" spans="1:25" ht="12.75" customHeight="1" x14ac:dyDescent="0.15">
      <c r="A8" s="758"/>
      <c r="B8" s="738" t="s">
        <v>71</v>
      </c>
      <c r="C8" s="738"/>
      <c r="D8" s="739" t="s">
        <v>772</v>
      </c>
      <c r="E8" s="738"/>
      <c r="F8" s="740"/>
      <c r="G8" s="741" t="s">
        <v>773</v>
      </c>
      <c r="H8" s="741"/>
      <c r="I8" s="741"/>
      <c r="J8" s="741"/>
      <c r="K8" s="741"/>
      <c r="L8" s="741"/>
      <c r="M8" s="742"/>
      <c r="N8" s="742"/>
      <c r="O8" s="742"/>
      <c r="P8" s="743"/>
      <c r="Q8" s="744" t="s">
        <v>774</v>
      </c>
      <c r="R8" s="738"/>
      <c r="S8" s="738"/>
      <c r="T8" s="738"/>
      <c r="U8" s="738"/>
      <c r="V8" s="535"/>
      <c r="W8" s="536"/>
      <c r="X8" s="539"/>
      <c r="Y8" s="521"/>
    </row>
    <row r="9" spans="1:25" ht="12.75" customHeight="1" x14ac:dyDescent="0.15">
      <c r="A9" s="746"/>
      <c r="B9" s="545" t="s">
        <v>185</v>
      </c>
      <c r="C9" s="545"/>
      <c r="D9" s="745" t="s">
        <v>974</v>
      </c>
      <c r="E9" s="545"/>
      <c r="F9" s="746"/>
      <c r="G9" s="545" t="s">
        <v>975</v>
      </c>
      <c r="H9" s="545"/>
      <c r="I9" s="545"/>
      <c r="J9" s="545"/>
      <c r="K9" s="545"/>
      <c r="L9" s="1834" t="s">
        <v>775</v>
      </c>
      <c r="M9" s="1834"/>
      <c r="N9" s="1834"/>
      <c r="O9" s="545"/>
      <c r="P9" s="747"/>
      <c r="Q9" s="744" t="s">
        <v>774</v>
      </c>
      <c r="R9" s="738"/>
      <c r="S9" s="738"/>
      <c r="T9" s="738"/>
      <c r="U9" s="748"/>
      <c r="V9" s="535"/>
      <c r="W9" s="536"/>
      <c r="X9" s="539"/>
      <c r="Y9" s="521"/>
    </row>
    <row r="10" spans="1:25" ht="12.75" customHeight="1" x14ac:dyDescent="0.15">
      <c r="A10" s="746"/>
      <c r="B10" s="545" t="s">
        <v>66</v>
      </c>
      <c r="C10" s="545"/>
      <c r="D10" s="745" t="s">
        <v>776</v>
      </c>
      <c r="E10" s="545"/>
      <c r="F10" s="746"/>
      <c r="G10" s="544" t="s">
        <v>72</v>
      </c>
      <c r="H10" s="545"/>
      <c r="I10" s="545" t="s">
        <v>980</v>
      </c>
      <c r="J10" s="545"/>
      <c r="K10" s="545"/>
      <c r="L10" s="545"/>
      <c r="M10" s="545"/>
      <c r="N10" s="749">
        <v>6500</v>
      </c>
      <c r="O10" s="545" t="s">
        <v>186</v>
      </c>
      <c r="P10" s="747"/>
      <c r="Q10" s="934" t="s">
        <v>774</v>
      </c>
      <c r="R10" s="526"/>
      <c r="S10" s="526"/>
      <c r="T10" s="526"/>
      <c r="U10" s="934"/>
      <c r="V10" s="529"/>
      <c r="W10" s="521"/>
      <c r="X10" s="532"/>
      <c r="Y10" s="521"/>
    </row>
    <row r="11" spans="1:25" ht="11.85" customHeight="1" x14ac:dyDescent="0.15">
      <c r="A11" s="534"/>
      <c r="B11" s="526"/>
      <c r="C11" s="526"/>
      <c r="D11" s="731"/>
      <c r="E11" s="526"/>
      <c r="F11" s="534"/>
      <c r="G11" s="547" t="s">
        <v>744</v>
      </c>
      <c r="H11" s="526"/>
      <c r="I11" s="526" t="s">
        <v>969</v>
      </c>
      <c r="J11" s="526"/>
      <c r="K11" s="526"/>
      <c r="L11" s="526"/>
      <c r="M11" s="526"/>
      <c r="N11" s="750">
        <v>10000</v>
      </c>
      <c r="O11" s="526" t="s">
        <v>186</v>
      </c>
      <c r="P11" s="531"/>
      <c r="Q11" s="934" t="s">
        <v>56</v>
      </c>
      <c r="R11" s="526"/>
      <c r="S11" s="526"/>
      <c r="T11" s="526"/>
      <c r="U11" s="526"/>
      <c r="V11" s="529"/>
      <c r="W11" s="521"/>
      <c r="X11" s="532"/>
      <c r="Y11" s="521"/>
    </row>
    <row r="12" spans="1:25" ht="11.85" customHeight="1" x14ac:dyDescent="0.15">
      <c r="A12" s="534"/>
      <c r="B12" s="526"/>
      <c r="C12" s="526"/>
      <c r="D12" s="731"/>
      <c r="E12" s="526"/>
      <c r="F12" s="534"/>
      <c r="G12" s="547" t="s">
        <v>968</v>
      </c>
      <c r="H12" s="526"/>
      <c r="I12" s="526" t="s">
        <v>970</v>
      </c>
      <c r="J12" s="526"/>
      <c r="K12" s="526"/>
      <c r="L12" s="526"/>
      <c r="M12" s="526"/>
      <c r="N12" s="750">
        <v>6500</v>
      </c>
      <c r="O12" s="526" t="s">
        <v>186</v>
      </c>
      <c r="P12" s="531"/>
      <c r="Q12" s="934" t="s">
        <v>56</v>
      </c>
      <c r="R12" s="526"/>
      <c r="S12" s="526"/>
      <c r="T12" s="526"/>
      <c r="U12" s="526"/>
      <c r="V12" s="529"/>
      <c r="W12" s="521"/>
      <c r="X12" s="532"/>
      <c r="Y12" s="521"/>
    </row>
    <row r="13" spans="1:25" ht="11.85" customHeight="1" x14ac:dyDescent="0.15">
      <c r="A13" s="534"/>
      <c r="B13" s="751"/>
      <c r="C13" s="751"/>
      <c r="D13" s="752"/>
      <c r="E13" s="751"/>
      <c r="F13" s="534"/>
      <c r="G13" s="547" t="s">
        <v>919</v>
      </c>
      <c r="H13" s="526"/>
      <c r="I13" s="526" t="s">
        <v>777</v>
      </c>
      <c r="J13" s="526"/>
      <c r="K13" s="526"/>
      <c r="L13" s="526"/>
      <c r="M13" s="526"/>
      <c r="N13" s="750">
        <v>5000</v>
      </c>
      <c r="O13" s="526" t="s">
        <v>186</v>
      </c>
      <c r="P13" s="531"/>
      <c r="Q13" s="934" t="s">
        <v>56</v>
      </c>
      <c r="R13" s="526"/>
      <c r="S13" s="526"/>
      <c r="T13" s="526"/>
      <c r="U13" s="526"/>
      <c r="V13" s="529"/>
      <c r="W13" s="521"/>
      <c r="X13" s="532"/>
      <c r="Y13" s="521"/>
    </row>
    <row r="14" spans="1:25" ht="11.85" customHeight="1" x14ac:dyDescent="0.15">
      <c r="A14" s="534"/>
      <c r="B14" s="751"/>
      <c r="C14" s="751"/>
      <c r="D14" s="752"/>
      <c r="E14" s="751"/>
      <c r="F14" s="534"/>
      <c r="G14" s="547" t="s">
        <v>920</v>
      </c>
      <c r="H14" s="526"/>
      <c r="I14" s="526" t="s">
        <v>778</v>
      </c>
      <c r="J14" s="526"/>
      <c r="K14" s="526"/>
      <c r="L14" s="526"/>
      <c r="M14" s="526"/>
      <c r="N14" s="750">
        <v>1300000</v>
      </c>
      <c r="O14" s="526" t="s">
        <v>186</v>
      </c>
      <c r="P14" s="531"/>
      <c r="Q14" s="934" t="s">
        <v>56</v>
      </c>
      <c r="R14" s="526"/>
      <c r="S14" s="526"/>
      <c r="T14" s="526"/>
      <c r="U14" s="526"/>
      <c r="V14" s="529"/>
      <c r="W14" s="521"/>
      <c r="X14" s="532"/>
      <c r="Y14" s="521"/>
    </row>
    <row r="15" spans="1:25" ht="11.85" customHeight="1" x14ac:dyDescent="0.15">
      <c r="A15" s="534"/>
      <c r="B15" s="751"/>
      <c r="C15" s="751"/>
      <c r="D15" s="752"/>
      <c r="E15" s="751"/>
      <c r="F15" s="534"/>
      <c r="G15" s="547"/>
      <c r="H15" s="526"/>
      <c r="I15" s="526"/>
      <c r="J15" s="526"/>
      <c r="K15" s="526"/>
      <c r="L15" s="526"/>
      <c r="M15" s="526"/>
      <c r="N15" s="750"/>
      <c r="O15" s="526"/>
      <c r="P15" s="531"/>
      <c r="Q15" s="934"/>
      <c r="R15" s="526"/>
      <c r="S15" s="526"/>
      <c r="T15" s="526"/>
      <c r="U15" s="526"/>
      <c r="V15" s="529"/>
      <c r="W15" s="521"/>
      <c r="X15" s="532"/>
      <c r="Y15" s="521"/>
    </row>
    <row r="16" spans="1:25" ht="11.85" customHeight="1" thickBot="1" x14ac:dyDescent="0.2">
      <c r="A16" s="534"/>
      <c r="B16" s="751"/>
      <c r="C16" s="751"/>
      <c r="D16" s="752"/>
      <c r="E16" s="751"/>
      <c r="F16" s="534"/>
      <c r="G16" s="547"/>
      <c r="H16" s="526"/>
      <c r="I16" s="526"/>
      <c r="J16" s="526"/>
      <c r="K16" s="526"/>
      <c r="L16" s="526"/>
      <c r="M16" s="526"/>
      <c r="N16" s="750"/>
      <c r="O16" s="526"/>
      <c r="P16" s="531"/>
      <c r="Q16" s="934"/>
      <c r="R16" s="526"/>
      <c r="S16" s="526"/>
      <c r="T16" s="526"/>
      <c r="U16" s="526"/>
      <c r="V16" s="529"/>
      <c r="W16" s="521"/>
      <c r="X16" s="532"/>
      <c r="Y16" s="521"/>
    </row>
    <row r="17" spans="1:25" ht="12.75" customHeight="1" thickTop="1" x14ac:dyDescent="0.15">
      <c r="A17" s="746"/>
      <c r="B17" s="545" t="s">
        <v>921</v>
      </c>
      <c r="C17" s="545"/>
      <c r="D17" s="745" t="s">
        <v>780</v>
      </c>
      <c r="E17" s="545"/>
      <c r="F17" s="732"/>
      <c r="G17" s="549" t="s">
        <v>72</v>
      </c>
      <c r="H17" s="530"/>
      <c r="I17" s="530" t="s">
        <v>781</v>
      </c>
      <c r="J17" s="530"/>
      <c r="K17" s="530"/>
      <c r="L17" s="530"/>
      <c r="M17" s="530"/>
      <c r="N17" s="878">
        <v>28000</v>
      </c>
      <c r="O17" s="530" t="s">
        <v>186</v>
      </c>
      <c r="P17" s="734"/>
      <c r="Q17" s="946" t="s">
        <v>774</v>
      </c>
      <c r="R17" s="545"/>
      <c r="S17" s="545"/>
      <c r="T17" s="545"/>
      <c r="U17" s="545"/>
      <c r="V17" s="540"/>
      <c r="W17" s="541"/>
      <c r="X17" s="542"/>
      <c r="Y17" s="521"/>
    </row>
    <row r="18" spans="1:25" ht="12.75" customHeight="1" x14ac:dyDescent="0.15">
      <c r="A18" s="534"/>
      <c r="B18" s="751"/>
      <c r="C18" s="751"/>
      <c r="D18" s="754"/>
      <c r="E18" s="751"/>
      <c r="F18" s="803"/>
      <c r="G18" s="547" t="s">
        <v>744</v>
      </c>
      <c r="H18" s="526"/>
      <c r="I18" s="526" t="s">
        <v>782</v>
      </c>
      <c r="J18" s="526"/>
      <c r="K18" s="526"/>
      <c r="L18" s="526"/>
      <c r="M18" s="526"/>
      <c r="N18" s="526"/>
      <c r="O18" s="526"/>
      <c r="P18" s="804"/>
      <c r="Q18" s="934" t="s">
        <v>56</v>
      </c>
      <c r="R18" s="526"/>
      <c r="S18" s="526"/>
      <c r="T18" s="526"/>
      <c r="U18" s="526"/>
      <c r="V18" s="529"/>
      <c r="W18" s="521"/>
      <c r="X18" s="532"/>
      <c r="Y18" s="521"/>
    </row>
    <row r="19" spans="1:25" ht="12.75" customHeight="1" x14ac:dyDescent="0.15">
      <c r="A19" s="534"/>
      <c r="B19" s="751"/>
      <c r="C19" s="751"/>
      <c r="D19" s="754"/>
      <c r="E19" s="751"/>
      <c r="F19" s="803"/>
      <c r="G19" s="547"/>
      <c r="H19" s="526"/>
      <c r="I19" s="526" t="s">
        <v>1080</v>
      </c>
      <c r="J19" s="526"/>
      <c r="K19" s="526"/>
      <c r="L19" s="526"/>
      <c r="M19" s="526"/>
      <c r="N19" s="526"/>
      <c r="O19" s="526"/>
      <c r="P19" s="804"/>
      <c r="Q19" s="526"/>
      <c r="R19" s="526"/>
      <c r="S19" s="526"/>
      <c r="T19" s="526"/>
      <c r="U19" s="526"/>
      <c r="V19" s="529"/>
      <c r="W19" s="521"/>
      <c r="X19" s="532"/>
      <c r="Y19" s="521"/>
    </row>
    <row r="20" spans="1:25" ht="12.75" customHeight="1" x14ac:dyDescent="0.15">
      <c r="A20" s="534"/>
      <c r="B20" s="751"/>
      <c r="C20" s="751"/>
      <c r="D20" s="754"/>
      <c r="E20" s="751"/>
      <c r="F20" s="803"/>
      <c r="G20" s="547"/>
      <c r="H20" s="526"/>
      <c r="I20" s="548" t="s">
        <v>1081</v>
      </c>
      <c r="J20" s="548"/>
      <c r="K20" s="548"/>
      <c r="L20" s="548"/>
      <c r="M20" s="548"/>
      <c r="N20" s="526"/>
      <c r="O20" s="526"/>
      <c r="P20" s="804"/>
      <c r="Q20" s="526"/>
      <c r="R20" s="526"/>
      <c r="S20" s="526"/>
      <c r="T20" s="755"/>
      <c r="U20" s="526"/>
      <c r="V20" s="529"/>
      <c r="W20" s="521"/>
      <c r="X20" s="532"/>
      <c r="Y20" s="521"/>
    </row>
    <row r="21" spans="1:25" ht="12.75" customHeight="1" x14ac:dyDescent="0.15">
      <c r="A21" s="534"/>
      <c r="B21" s="751"/>
      <c r="C21" s="751"/>
      <c r="D21" s="754"/>
      <c r="E21" s="751"/>
      <c r="F21" s="803"/>
      <c r="G21" s="547"/>
      <c r="H21" s="526"/>
      <c r="I21" s="526" t="s">
        <v>1082</v>
      </c>
      <c r="J21" s="526"/>
      <c r="K21" s="526"/>
      <c r="L21" s="526"/>
      <c r="M21" s="526"/>
      <c r="N21" s="526"/>
      <c r="O21" s="526"/>
      <c r="P21" s="804"/>
      <c r="Q21" s="526"/>
      <c r="R21" s="526"/>
      <c r="S21" s="526"/>
      <c r="T21" s="755"/>
      <c r="U21" s="526"/>
      <c r="V21" s="529"/>
      <c r="W21" s="521"/>
      <c r="X21" s="532"/>
      <c r="Y21" s="521"/>
    </row>
    <row r="22" spans="1:25" ht="12.75" customHeight="1" x14ac:dyDescent="0.15">
      <c r="A22" s="534"/>
      <c r="B22" s="751"/>
      <c r="C22" s="751"/>
      <c r="D22" s="754"/>
      <c r="E22" s="751"/>
      <c r="F22" s="803"/>
      <c r="G22" s="547"/>
      <c r="H22" s="526"/>
      <c r="I22" s="548" t="s">
        <v>1083</v>
      </c>
      <c r="J22" s="548"/>
      <c r="K22" s="548"/>
      <c r="L22" s="548"/>
      <c r="M22" s="548"/>
      <c r="N22" s="526"/>
      <c r="O22" s="526"/>
      <c r="P22" s="804"/>
      <c r="Q22" s="526"/>
      <c r="R22" s="526"/>
      <c r="S22" s="526"/>
      <c r="T22" s="755"/>
      <c r="U22" s="526"/>
      <c r="V22" s="529"/>
      <c r="W22" s="521"/>
      <c r="X22" s="532"/>
      <c r="Y22" s="521"/>
    </row>
    <row r="23" spans="1:25" ht="12.75" customHeight="1" x14ac:dyDescent="0.15">
      <c r="A23" s="534"/>
      <c r="B23" s="751"/>
      <c r="C23" s="751"/>
      <c r="D23" s="754"/>
      <c r="E23" s="751"/>
      <c r="F23" s="803"/>
      <c r="G23" s="547"/>
      <c r="H23" s="526"/>
      <c r="I23" s="526" t="s">
        <v>1084</v>
      </c>
      <c r="J23" s="526"/>
      <c r="K23" s="526"/>
      <c r="L23" s="526"/>
      <c r="M23" s="526"/>
      <c r="N23" s="526"/>
      <c r="O23" s="526"/>
      <c r="P23" s="804"/>
      <c r="Q23" s="526"/>
      <c r="R23" s="526"/>
      <c r="S23" s="526"/>
      <c r="T23" s="526"/>
      <c r="U23" s="526"/>
      <c r="V23" s="529"/>
      <c r="W23" s="521"/>
      <c r="X23" s="532"/>
      <c r="Y23" s="521"/>
    </row>
    <row r="24" spans="1:25" ht="12.75" customHeight="1" x14ac:dyDescent="0.15">
      <c r="A24" s="534"/>
      <c r="B24" s="751"/>
      <c r="C24" s="751"/>
      <c r="D24" s="754"/>
      <c r="E24" s="751"/>
      <c r="F24" s="803"/>
      <c r="G24" s="547" t="s">
        <v>745</v>
      </c>
      <c r="H24" s="526"/>
      <c r="I24" s="526" t="s">
        <v>788</v>
      </c>
      <c r="J24" s="526"/>
      <c r="K24" s="526"/>
      <c r="L24" s="526"/>
      <c r="M24" s="526"/>
      <c r="N24" s="526"/>
      <c r="O24" s="526"/>
      <c r="P24" s="804"/>
      <c r="Q24" s="934" t="s">
        <v>56</v>
      </c>
      <c r="R24" s="526"/>
      <c r="S24" s="526"/>
      <c r="T24" s="526"/>
      <c r="U24" s="526"/>
      <c r="V24" s="529"/>
      <c r="W24" s="521"/>
      <c r="X24" s="532"/>
      <c r="Y24" s="521"/>
    </row>
    <row r="25" spans="1:25" ht="12.75" customHeight="1" x14ac:dyDescent="0.15">
      <c r="A25" s="534"/>
      <c r="B25" s="751"/>
      <c r="C25" s="751"/>
      <c r="D25" s="754"/>
      <c r="E25" s="751"/>
      <c r="F25" s="803"/>
      <c r="G25" s="547"/>
      <c r="H25" s="526"/>
      <c r="I25" s="548" t="s">
        <v>789</v>
      </c>
      <c r="J25" s="548"/>
      <c r="K25" s="548"/>
      <c r="L25" s="548"/>
      <c r="M25" s="548"/>
      <c r="N25" s="526"/>
      <c r="O25" s="526"/>
      <c r="P25" s="804"/>
      <c r="Q25" s="526"/>
      <c r="R25" s="526"/>
      <c r="S25" s="526"/>
      <c r="T25" s="526"/>
      <c r="U25" s="526"/>
      <c r="V25" s="529"/>
      <c r="W25" s="521"/>
      <c r="X25" s="532"/>
      <c r="Y25" s="521"/>
    </row>
    <row r="26" spans="1:25" ht="12.75" customHeight="1" x14ac:dyDescent="0.15">
      <c r="A26" s="534"/>
      <c r="B26" s="751"/>
      <c r="C26" s="751"/>
      <c r="D26" s="754"/>
      <c r="E26" s="751"/>
      <c r="F26" s="803"/>
      <c r="G26" s="547" t="s">
        <v>919</v>
      </c>
      <c r="H26" s="526"/>
      <c r="I26" s="526" t="s">
        <v>790</v>
      </c>
      <c r="J26" s="526"/>
      <c r="K26" s="526"/>
      <c r="L26" s="526"/>
      <c r="M26" s="526"/>
      <c r="N26" s="526"/>
      <c r="O26" s="526"/>
      <c r="P26" s="804"/>
      <c r="Q26" s="934" t="s">
        <v>56</v>
      </c>
      <c r="R26" s="526"/>
      <c r="S26" s="526"/>
      <c r="T26" s="526"/>
      <c r="U26" s="526"/>
      <c r="V26" s="529"/>
      <c r="W26" s="521"/>
      <c r="X26" s="532"/>
      <c r="Y26" s="521"/>
    </row>
    <row r="27" spans="1:25" ht="12.75" customHeight="1" x14ac:dyDescent="0.15">
      <c r="A27" s="534"/>
      <c r="B27" s="751"/>
      <c r="C27" s="751"/>
      <c r="D27" s="754"/>
      <c r="E27" s="751"/>
      <c r="F27" s="803"/>
      <c r="G27" s="547"/>
      <c r="H27" s="526"/>
      <c r="I27" s="548" t="s">
        <v>791</v>
      </c>
      <c r="J27" s="548"/>
      <c r="K27" s="548"/>
      <c r="L27" s="548"/>
      <c r="M27" s="548"/>
      <c r="N27" s="526"/>
      <c r="O27" s="526"/>
      <c r="P27" s="804"/>
      <c r="Q27" s="526"/>
      <c r="R27" s="526"/>
      <c r="S27" s="526"/>
      <c r="T27" s="526"/>
      <c r="U27" s="526"/>
      <c r="V27" s="529"/>
      <c r="W27" s="521"/>
      <c r="X27" s="532"/>
      <c r="Y27" s="521"/>
    </row>
    <row r="28" spans="1:25" ht="12.75" customHeight="1" x14ac:dyDescent="0.15">
      <c r="A28" s="534"/>
      <c r="B28" s="751"/>
      <c r="C28" s="751"/>
      <c r="D28" s="754"/>
      <c r="E28" s="751"/>
      <c r="F28" s="803"/>
      <c r="G28" s="547" t="s">
        <v>920</v>
      </c>
      <c r="H28" s="526"/>
      <c r="I28" s="526" t="s">
        <v>792</v>
      </c>
      <c r="J28" s="526"/>
      <c r="K28" s="526"/>
      <c r="L28" s="1835" t="s">
        <v>793</v>
      </c>
      <c r="M28" s="1835"/>
      <c r="N28" s="1835"/>
      <c r="O28" s="1835"/>
      <c r="P28" s="804"/>
      <c r="Q28" s="934" t="s">
        <v>56</v>
      </c>
      <c r="R28" s="526"/>
      <c r="S28" s="526" t="s">
        <v>73</v>
      </c>
      <c r="T28" s="526"/>
      <c r="U28" s="526"/>
      <c r="V28" s="529"/>
      <c r="W28" s="521"/>
      <c r="X28" s="532"/>
      <c r="Y28" s="521"/>
    </row>
    <row r="29" spans="1:25" ht="12.75" customHeight="1" x14ac:dyDescent="0.15">
      <c r="A29" s="534"/>
      <c r="B29" s="751"/>
      <c r="C29" s="751"/>
      <c r="D29" s="754"/>
      <c r="E29" s="751"/>
      <c r="F29" s="803"/>
      <c r="G29" s="547" t="s">
        <v>924</v>
      </c>
      <c r="H29" s="526"/>
      <c r="I29" s="526" t="s">
        <v>794</v>
      </c>
      <c r="J29" s="526"/>
      <c r="K29" s="526"/>
      <c r="L29" s="526"/>
      <c r="M29" s="526"/>
      <c r="N29" s="526"/>
      <c r="O29" s="526"/>
      <c r="P29" s="804"/>
      <c r="Q29" s="526"/>
      <c r="R29" s="526"/>
      <c r="S29" s="526"/>
      <c r="T29" s="526"/>
      <c r="U29" s="526"/>
      <c r="V29" s="529"/>
      <c r="W29" s="521"/>
      <c r="X29" s="532"/>
      <c r="Y29" s="521"/>
    </row>
    <row r="30" spans="1:25" ht="12.75" customHeight="1" thickBot="1" x14ac:dyDescent="0.2">
      <c r="A30" s="534"/>
      <c r="B30" s="751"/>
      <c r="C30" s="751"/>
      <c r="D30" s="754"/>
      <c r="E30" s="751"/>
      <c r="F30" s="735"/>
      <c r="G30" s="550"/>
      <c r="H30" s="805"/>
      <c r="I30" s="939" t="s">
        <v>795</v>
      </c>
      <c r="J30" s="939"/>
      <c r="K30" s="939"/>
      <c r="L30" s="939"/>
      <c r="M30" s="939"/>
      <c r="N30" s="805"/>
      <c r="O30" s="805"/>
      <c r="P30" s="736"/>
      <c r="Q30" s="742"/>
      <c r="R30" s="742"/>
      <c r="S30" s="742"/>
      <c r="T30" s="742"/>
      <c r="U30" s="742"/>
      <c r="V30" s="537"/>
      <c r="W30" s="538"/>
      <c r="X30" s="543"/>
      <c r="Y30" s="521"/>
    </row>
    <row r="31" spans="1:25" ht="12.75" customHeight="1" thickTop="1" x14ac:dyDescent="0.15">
      <c r="A31" s="758"/>
      <c r="B31" s="738" t="s">
        <v>925</v>
      </c>
      <c r="C31" s="738"/>
      <c r="D31" s="757" t="s">
        <v>976</v>
      </c>
      <c r="E31" s="738"/>
      <c r="F31" s="740"/>
      <c r="G31" s="741" t="s">
        <v>796</v>
      </c>
      <c r="H31" s="742"/>
      <c r="I31" s="526"/>
      <c r="J31" s="526"/>
      <c r="K31" s="741"/>
      <c r="L31" s="741"/>
      <c r="M31" s="741"/>
      <c r="N31" s="742"/>
      <c r="O31" s="742"/>
      <c r="P31" s="743"/>
      <c r="Q31" s="526" t="s">
        <v>797</v>
      </c>
      <c r="R31" s="526"/>
      <c r="S31" s="526"/>
      <c r="T31" s="526"/>
      <c r="U31" s="526"/>
      <c r="V31" s="529"/>
      <c r="W31" s="521"/>
      <c r="X31" s="542"/>
      <c r="Y31" s="521"/>
    </row>
    <row r="32" spans="1:25" ht="12.75" customHeight="1" x14ac:dyDescent="0.15">
      <c r="A32" s="758"/>
      <c r="B32" s="738" t="s">
        <v>926</v>
      </c>
      <c r="C32" s="738"/>
      <c r="D32" s="739" t="s">
        <v>798</v>
      </c>
      <c r="E32" s="738"/>
      <c r="F32" s="746"/>
      <c r="G32" s="545"/>
      <c r="H32" s="545"/>
      <c r="I32" s="545"/>
      <c r="J32" s="545"/>
      <c r="K32" s="545"/>
      <c r="L32" s="545"/>
      <c r="M32" s="545"/>
      <c r="N32" s="545"/>
      <c r="O32" s="545"/>
      <c r="P32" s="747"/>
      <c r="Q32" s="738"/>
      <c r="R32" s="738"/>
      <c r="S32" s="738"/>
      <c r="T32" s="738"/>
      <c r="U32" s="738"/>
      <c r="V32" s="535"/>
      <c r="W32" s="536"/>
      <c r="X32" s="539"/>
      <c r="Y32" s="521"/>
    </row>
    <row r="33" spans="1:25" ht="12.75" customHeight="1" x14ac:dyDescent="0.15">
      <c r="A33" s="534"/>
      <c r="B33" s="751" t="s">
        <v>927</v>
      </c>
      <c r="C33" s="751"/>
      <c r="D33" s="752" t="s">
        <v>759</v>
      </c>
      <c r="E33" s="751"/>
      <c r="F33" s="746"/>
      <c r="G33" s="544" t="s">
        <v>72</v>
      </c>
      <c r="H33" s="545"/>
      <c r="I33" s="546" t="s">
        <v>990</v>
      </c>
      <c r="J33" s="546"/>
      <c r="K33" s="546"/>
      <c r="L33" s="546"/>
      <c r="M33" s="546"/>
      <c r="N33" s="545"/>
      <c r="O33" s="545"/>
      <c r="P33" s="747"/>
      <c r="Q33" s="934" t="s">
        <v>774</v>
      </c>
      <c r="R33" s="759"/>
      <c r="S33" s="759"/>
      <c r="T33" s="759"/>
      <c r="U33" s="526"/>
      <c r="V33" s="529"/>
      <c r="W33" s="521"/>
      <c r="X33" s="532"/>
      <c r="Y33" s="521"/>
    </row>
    <row r="34" spans="1:25" ht="12.75" customHeight="1" x14ac:dyDescent="0.15">
      <c r="A34" s="534"/>
      <c r="B34" s="751"/>
      <c r="C34" s="751"/>
      <c r="D34" s="752"/>
      <c r="E34" s="751"/>
      <c r="F34" s="534"/>
      <c r="G34" s="756" t="s">
        <v>744</v>
      </c>
      <c r="H34" s="742"/>
      <c r="I34" s="741" t="s">
        <v>991</v>
      </c>
      <c r="J34" s="741"/>
      <c r="K34" s="741"/>
      <c r="L34" s="741"/>
      <c r="M34" s="741"/>
      <c r="N34" s="742"/>
      <c r="O34" s="742"/>
      <c r="P34" s="743"/>
      <c r="Q34" s="934" t="s">
        <v>56</v>
      </c>
      <c r="R34" s="759"/>
      <c r="S34" s="759"/>
      <c r="T34" s="759"/>
      <c r="U34" s="526"/>
      <c r="V34" s="529"/>
      <c r="W34" s="521"/>
      <c r="X34" s="532"/>
      <c r="Y34" s="521"/>
    </row>
    <row r="35" spans="1:25" ht="12.75" customHeight="1" x14ac:dyDescent="0.15">
      <c r="A35" s="746"/>
      <c r="B35" s="545" t="s">
        <v>69</v>
      </c>
      <c r="C35" s="545"/>
      <c r="D35" s="745" t="s">
        <v>799</v>
      </c>
      <c r="E35" s="545"/>
      <c r="F35" s="746"/>
      <c r="G35" s="547" t="s">
        <v>72</v>
      </c>
      <c r="H35" s="526"/>
      <c r="I35" s="548" t="s">
        <v>1075</v>
      </c>
      <c r="J35" s="548"/>
      <c r="K35" s="548"/>
      <c r="L35" s="548"/>
      <c r="M35" s="548"/>
      <c r="N35" s="526"/>
      <c r="O35" s="526"/>
      <c r="P35" s="531"/>
      <c r="Q35" s="937" t="s">
        <v>56</v>
      </c>
      <c r="R35" s="546"/>
      <c r="S35" s="546"/>
      <c r="T35" s="546"/>
      <c r="U35" s="545"/>
      <c r="V35" s="540"/>
      <c r="W35" s="541"/>
      <c r="X35" s="542"/>
      <c r="Y35" s="521"/>
    </row>
    <row r="36" spans="1:25" ht="12.75" customHeight="1" x14ac:dyDescent="0.15">
      <c r="A36" s="534"/>
      <c r="B36" s="526"/>
      <c r="C36" s="526"/>
      <c r="D36" s="731"/>
      <c r="E36" s="526"/>
      <c r="F36" s="534"/>
      <c r="G36" s="547" t="s">
        <v>744</v>
      </c>
      <c r="H36" s="526"/>
      <c r="I36" s="933" t="s">
        <v>1085</v>
      </c>
      <c r="J36" s="933"/>
      <c r="K36" s="933"/>
      <c r="L36" s="933"/>
      <c r="M36" s="933"/>
      <c r="N36" s="526"/>
      <c r="O36" s="526"/>
      <c r="P36" s="531"/>
      <c r="Q36" s="934" t="s">
        <v>56</v>
      </c>
      <c r="R36" s="548"/>
      <c r="S36" s="548"/>
      <c r="T36" s="548"/>
      <c r="U36" s="526"/>
      <c r="V36" s="529"/>
      <c r="W36" s="521"/>
      <c r="X36" s="532"/>
      <c r="Y36" s="521"/>
    </row>
    <row r="37" spans="1:25" ht="12.75" customHeight="1" x14ac:dyDescent="0.15">
      <c r="A37" s="534"/>
      <c r="B37" s="526"/>
      <c r="C37" s="526"/>
      <c r="D37" s="731"/>
      <c r="E37" s="526"/>
      <c r="F37" s="740"/>
      <c r="G37" s="756"/>
      <c r="H37" s="742"/>
      <c r="I37" s="935" t="s">
        <v>74</v>
      </c>
      <c r="J37" s="935"/>
      <c r="K37" s="935"/>
      <c r="L37" s="935"/>
      <c r="M37" s="935"/>
      <c r="N37" s="742"/>
      <c r="O37" s="742"/>
      <c r="P37" s="743"/>
      <c r="Q37" s="934"/>
      <c r="R37" s="548"/>
      <c r="S37" s="548"/>
      <c r="T37" s="548"/>
      <c r="U37" s="742"/>
      <c r="V37" s="537"/>
      <c r="W37" s="538"/>
      <c r="X37" s="543"/>
      <c r="Y37" s="521"/>
    </row>
    <row r="38" spans="1:25" ht="12.75" customHeight="1" x14ac:dyDescent="0.15">
      <c r="A38" s="758"/>
      <c r="B38" s="738" t="s">
        <v>57</v>
      </c>
      <c r="C38" s="738"/>
      <c r="D38" s="739" t="s">
        <v>930</v>
      </c>
      <c r="E38" s="738"/>
      <c r="F38" s="740"/>
      <c r="G38" s="756"/>
      <c r="H38" s="742"/>
      <c r="I38" s="935"/>
      <c r="J38" s="935"/>
      <c r="K38" s="935"/>
      <c r="L38" s="935"/>
      <c r="M38" s="935"/>
      <c r="N38" s="742"/>
      <c r="O38" s="742"/>
      <c r="P38" s="743"/>
      <c r="Q38" s="738" t="s">
        <v>801</v>
      </c>
      <c r="R38" s="760"/>
      <c r="S38" s="760"/>
      <c r="T38" s="760"/>
      <c r="U38" s="742"/>
      <c r="V38" s="537"/>
      <c r="W38" s="538"/>
      <c r="X38" s="543"/>
      <c r="Y38" s="521"/>
    </row>
    <row r="39" spans="1:25" ht="12.75" customHeight="1" x14ac:dyDescent="0.15">
      <c r="A39" s="746"/>
      <c r="B39" s="545" t="s">
        <v>931</v>
      </c>
      <c r="C39" s="545"/>
      <c r="D39" s="745" t="s">
        <v>802</v>
      </c>
      <c r="E39" s="545"/>
      <c r="F39" s="746"/>
      <c r="G39" s="544" t="s">
        <v>72</v>
      </c>
      <c r="H39" s="545"/>
      <c r="I39" s="1832" t="s">
        <v>1040</v>
      </c>
      <c r="J39" s="1832"/>
      <c r="K39" s="1836"/>
      <c r="L39" s="1836"/>
      <c r="M39" s="1836"/>
      <c r="N39" s="545"/>
      <c r="O39" s="545"/>
      <c r="P39" s="747"/>
      <c r="Q39" s="936" t="s">
        <v>803</v>
      </c>
      <c r="R39" s="930"/>
      <c r="S39" s="922"/>
      <c r="T39" s="922"/>
      <c r="U39" s="926"/>
      <c r="V39" s="540"/>
      <c r="W39" s="541"/>
      <c r="X39" s="542"/>
      <c r="Y39" s="521"/>
    </row>
    <row r="40" spans="1:25" ht="12.75" customHeight="1" x14ac:dyDescent="0.15">
      <c r="A40" s="534"/>
      <c r="B40" s="526"/>
      <c r="C40" s="526"/>
      <c r="D40" s="731"/>
      <c r="E40" s="526"/>
      <c r="F40" s="534"/>
      <c r="G40" s="922"/>
      <c r="H40" s="922"/>
      <c r="I40" s="1838" t="s">
        <v>804</v>
      </c>
      <c r="J40" s="1840" t="s">
        <v>805</v>
      </c>
      <c r="K40" s="1841"/>
      <c r="L40" s="1842"/>
      <c r="M40" s="1843" t="s">
        <v>806</v>
      </c>
      <c r="N40" s="922"/>
      <c r="O40" s="922"/>
      <c r="P40" s="531"/>
      <c r="Q40" s="925" t="s">
        <v>807</v>
      </c>
      <c r="R40" s="922"/>
      <c r="S40" s="922"/>
      <c r="T40" s="922"/>
      <c r="U40" s="926"/>
      <c r="V40" s="529"/>
      <c r="W40" s="521"/>
      <c r="X40" s="532"/>
      <c r="Y40" s="521"/>
    </row>
    <row r="41" spans="1:25" ht="12.75" customHeight="1" x14ac:dyDescent="0.15">
      <c r="A41" s="534"/>
      <c r="B41" s="526"/>
      <c r="C41" s="526"/>
      <c r="D41" s="731"/>
      <c r="E41" s="531"/>
      <c r="F41" s="534"/>
      <c r="G41" s="922"/>
      <c r="H41" s="922"/>
      <c r="I41" s="1839"/>
      <c r="J41" s="1840" t="s">
        <v>808</v>
      </c>
      <c r="K41" s="1842"/>
      <c r="L41" s="761" t="s">
        <v>809</v>
      </c>
      <c r="M41" s="1844"/>
      <c r="N41" s="922"/>
      <c r="O41" s="922"/>
      <c r="P41" s="531"/>
      <c r="Q41" s="1845" t="s">
        <v>810</v>
      </c>
      <c r="R41" s="1832"/>
      <c r="S41" s="1832"/>
      <c r="T41" s="1832"/>
      <c r="U41" s="1833"/>
      <c r="V41" s="529"/>
      <c r="W41" s="521"/>
      <c r="X41" s="532"/>
      <c r="Y41" s="521"/>
    </row>
    <row r="42" spans="1:25" ht="12.75" customHeight="1" x14ac:dyDescent="0.15">
      <c r="A42" s="534"/>
      <c r="B42" s="526"/>
      <c r="C42" s="526"/>
      <c r="D42" s="731"/>
      <c r="E42" s="531"/>
      <c r="F42" s="534"/>
      <c r="G42" s="922"/>
      <c r="H42" s="922"/>
      <c r="I42" s="923" t="s">
        <v>811</v>
      </c>
      <c r="J42" s="1846">
        <v>26060</v>
      </c>
      <c r="K42" s="1847"/>
      <c r="L42" s="927">
        <v>14400</v>
      </c>
      <c r="M42" s="927">
        <v>10220</v>
      </c>
      <c r="N42" s="922"/>
      <c r="O42" s="922"/>
      <c r="P42" s="531"/>
      <c r="Q42" s="1845"/>
      <c r="R42" s="1832"/>
      <c r="S42" s="1832"/>
      <c r="T42" s="1832"/>
      <c r="U42" s="1833"/>
      <c r="V42" s="529"/>
      <c r="W42" s="521"/>
      <c r="X42" s="532"/>
      <c r="Y42" s="521"/>
    </row>
    <row r="43" spans="1:25" ht="12.75" customHeight="1" x14ac:dyDescent="0.15">
      <c r="A43" s="534"/>
      <c r="B43" s="526"/>
      <c r="C43" s="526"/>
      <c r="D43" s="731"/>
      <c r="E43" s="531"/>
      <c r="F43" s="534"/>
      <c r="G43" s="922"/>
      <c r="H43" s="922"/>
      <c r="I43" s="924" t="s">
        <v>812</v>
      </c>
      <c r="J43" s="1848">
        <v>23080</v>
      </c>
      <c r="K43" s="1849"/>
      <c r="L43" s="928">
        <v>12900</v>
      </c>
      <c r="M43" s="928">
        <v>8700</v>
      </c>
      <c r="N43" s="934"/>
      <c r="O43" s="922"/>
      <c r="P43" s="531"/>
      <c r="Q43" s="526"/>
      <c r="R43" s="526"/>
      <c r="S43" s="526"/>
      <c r="T43" s="526"/>
      <c r="U43" s="526"/>
      <c r="V43" s="529"/>
      <c r="W43" s="521"/>
      <c r="X43" s="532"/>
      <c r="Y43" s="521"/>
    </row>
    <row r="44" spans="1:25" ht="12.75" customHeight="1" x14ac:dyDescent="0.15">
      <c r="A44" s="534"/>
      <c r="B44" s="526"/>
      <c r="C44" s="526"/>
      <c r="D44" s="731"/>
      <c r="E44" s="531"/>
      <c r="F44" s="534"/>
      <c r="G44" s="548"/>
      <c r="H44" s="526"/>
      <c r="I44" s="762" t="s">
        <v>813</v>
      </c>
      <c r="J44" s="1850">
        <v>22260</v>
      </c>
      <c r="K44" s="1851"/>
      <c r="L44" s="929">
        <v>12700</v>
      </c>
      <c r="M44" s="929">
        <v>8500</v>
      </c>
      <c r="N44" s="934"/>
      <c r="O44" s="526"/>
      <c r="P44" s="531"/>
      <c r="Q44" s="526"/>
      <c r="R44" s="526"/>
      <c r="S44" s="526"/>
      <c r="T44" s="526"/>
      <c r="U44" s="526"/>
      <c r="V44" s="529"/>
      <c r="W44" s="521"/>
      <c r="X44" s="532"/>
      <c r="Y44" s="521"/>
    </row>
    <row r="45" spans="1:25" ht="12.75" customHeight="1" x14ac:dyDescent="0.15">
      <c r="A45" s="534"/>
      <c r="B45" s="526"/>
      <c r="C45" s="526"/>
      <c r="D45" s="731"/>
      <c r="E45" s="526"/>
      <c r="F45" s="534"/>
      <c r="G45" s="547"/>
      <c r="H45" s="526"/>
      <c r="I45" s="1832" t="s">
        <v>814</v>
      </c>
      <c r="J45" s="1832"/>
      <c r="K45" s="1832"/>
      <c r="L45" s="1832"/>
      <c r="M45" s="1832"/>
      <c r="N45" s="934"/>
      <c r="O45" s="526"/>
      <c r="P45" s="531"/>
      <c r="Q45" s="1845"/>
      <c r="R45" s="1832"/>
      <c r="S45" s="1832"/>
      <c r="T45" s="1832"/>
      <c r="U45" s="1833"/>
      <c r="V45" s="529"/>
      <c r="W45" s="521"/>
      <c r="X45" s="532"/>
      <c r="Y45" s="521"/>
    </row>
    <row r="46" spans="1:25" ht="12.75" customHeight="1" x14ac:dyDescent="0.15">
      <c r="A46" s="534"/>
      <c r="B46" s="526"/>
      <c r="C46" s="526"/>
      <c r="D46" s="731"/>
      <c r="E46" s="526"/>
      <c r="F46" s="534"/>
      <c r="G46" s="547" t="s">
        <v>744</v>
      </c>
      <c r="H46" s="526"/>
      <c r="I46" s="922" t="s">
        <v>815</v>
      </c>
      <c r="J46" s="922"/>
      <c r="K46" s="763"/>
      <c r="L46" s="763"/>
      <c r="M46" s="934"/>
      <c r="N46" s="764"/>
      <c r="O46" s="526"/>
      <c r="P46" s="531"/>
      <c r="Q46" s="934"/>
      <c r="R46" s="526"/>
      <c r="S46" s="526"/>
      <c r="T46" s="526"/>
      <c r="U46" s="526"/>
      <c r="V46" s="529"/>
      <c r="W46" s="521"/>
      <c r="X46" s="532"/>
      <c r="Y46" s="521"/>
    </row>
    <row r="47" spans="1:25" ht="12.75" customHeight="1" x14ac:dyDescent="0.15">
      <c r="A47" s="534"/>
      <c r="B47" s="526"/>
      <c r="C47" s="526"/>
      <c r="D47" s="731"/>
      <c r="E47" s="526"/>
      <c r="F47" s="534"/>
      <c r="G47" s="547"/>
      <c r="H47" s="526"/>
      <c r="I47" s="1832" t="s">
        <v>816</v>
      </c>
      <c r="J47" s="1832"/>
      <c r="K47" s="1832"/>
      <c r="L47" s="1832"/>
      <c r="M47" s="1832"/>
      <c r="N47" s="1832"/>
      <c r="O47" s="526"/>
      <c r="P47" s="531"/>
      <c r="Q47" s="526"/>
      <c r="R47" s="526"/>
      <c r="S47" s="526"/>
      <c r="T47" s="526"/>
      <c r="U47" s="526"/>
      <c r="V47" s="529"/>
      <c r="W47" s="521"/>
      <c r="X47" s="532"/>
      <c r="Y47" s="521"/>
    </row>
    <row r="48" spans="1:25" ht="13.5" customHeight="1" x14ac:dyDescent="0.15">
      <c r="A48" s="767"/>
      <c r="B48" s="765" t="s">
        <v>932</v>
      </c>
      <c r="C48" s="765"/>
      <c r="D48" s="766" t="s">
        <v>817</v>
      </c>
      <c r="E48" s="765"/>
      <c r="F48" s="767"/>
      <c r="G48" s="765"/>
      <c r="H48" s="765"/>
      <c r="I48" s="765"/>
      <c r="J48" s="765"/>
      <c r="K48" s="765"/>
      <c r="L48" s="765"/>
      <c r="M48" s="765"/>
      <c r="N48" s="765"/>
      <c r="O48" s="765"/>
      <c r="P48" s="768"/>
      <c r="Q48" s="765"/>
      <c r="R48" s="765"/>
      <c r="S48" s="765"/>
      <c r="T48" s="765"/>
      <c r="U48" s="765"/>
      <c r="V48" s="551"/>
      <c r="W48" s="552"/>
      <c r="X48" s="553"/>
      <c r="Y48" s="521"/>
    </row>
  </sheetData>
  <mergeCells count="22">
    <mergeCell ref="C2:G2"/>
    <mergeCell ref="B4:D4"/>
    <mergeCell ref="F4:P4"/>
    <mergeCell ref="Q4:U4"/>
    <mergeCell ref="V4:X4"/>
    <mergeCell ref="Q6:U6"/>
    <mergeCell ref="L9:N9"/>
    <mergeCell ref="L28:O28"/>
    <mergeCell ref="I39:M39"/>
    <mergeCell ref="I5:O5"/>
    <mergeCell ref="I40:I41"/>
    <mergeCell ref="J40:L40"/>
    <mergeCell ref="M40:M41"/>
    <mergeCell ref="J41:K41"/>
    <mergeCell ref="Q41:U41"/>
    <mergeCell ref="I47:N47"/>
    <mergeCell ref="J42:K42"/>
    <mergeCell ref="Q42:U42"/>
    <mergeCell ref="J43:K43"/>
    <mergeCell ref="J44:K44"/>
    <mergeCell ref="I45:M45"/>
    <mergeCell ref="Q45:U45"/>
  </mergeCells>
  <phoneticPr fontId="2"/>
  <pageMargins left="0.78740157480314965" right="0.59055118110236227" top="0.39370078740157483" bottom="0.19685039370078741" header="0.51181102362204722" footer="0.19685039370078741"/>
  <pageSetup paperSize="9" scale="95" orientation="landscape" r:id="rId1"/>
  <headerFooter alignWithMargins="0">
    <oddFooter>&amp;C
- 14 -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zoomScale="115" zoomScaleNormal="115" workbookViewId="0">
      <selection activeCell="D9" sqref="D9:Q9"/>
    </sheetView>
  </sheetViews>
  <sheetFormatPr defaultRowHeight="11.25" x14ac:dyDescent="0.15"/>
  <cols>
    <col min="1" max="1" width="0.875" style="513" customWidth="1"/>
    <col min="2" max="2" width="1.875" style="513" customWidth="1"/>
    <col min="3" max="3" width="0.875" style="513" customWidth="1"/>
    <col min="4" max="4" width="16.125" style="513" customWidth="1"/>
    <col min="5" max="6" width="0.875" style="513" customWidth="1"/>
    <col min="7" max="7" width="1.625" style="931" customWidth="1"/>
    <col min="8" max="8" width="0.875" style="513" customWidth="1"/>
    <col min="9" max="9" width="10.75" style="513" customWidth="1"/>
    <col min="10" max="12" width="8.75" style="513" customWidth="1"/>
    <col min="13" max="13" width="6.875" style="513" customWidth="1"/>
    <col min="14" max="14" width="1.75" style="513" customWidth="1"/>
    <col min="15" max="15" width="4.5" style="513" customWidth="1"/>
    <col min="16" max="16" width="9" style="513"/>
    <col min="17" max="17" width="9.125" style="513" customWidth="1"/>
    <col min="18" max="18" width="10.125" style="513" customWidth="1"/>
    <col min="19" max="19" width="9.25" style="513" customWidth="1"/>
    <col min="20" max="20" width="10.625" style="513" customWidth="1"/>
    <col min="21" max="21" width="5.625" style="513" customWidth="1"/>
    <col min="22" max="22" width="5.25" style="513" customWidth="1"/>
    <col min="23" max="23" width="4.375" style="513" customWidth="1"/>
    <col min="24" max="16384" width="9" style="513"/>
  </cols>
  <sheetData>
    <row r="1" spans="1:24" ht="6.75" customHeight="1" x14ac:dyDescent="0.15">
      <c r="A1" s="1852" t="s">
        <v>73</v>
      </c>
      <c r="B1" s="1852"/>
      <c r="C1" s="1852"/>
      <c r="D1" s="1852"/>
    </row>
    <row r="2" spans="1:24" s="507" customFormat="1" ht="13.5" customHeight="1" x14ac:dyDescent="0.15">
      <c r="A2" s="554"/>
      <c r="B2" s="505" t="s">
        <v>593</v>
      </c>
      <c r="C2" s="555"/>
      <c r="D2" s="555"/>
      <c r="E2" s="555"/>
      <c r="F2" s="555"/>
      <c r="G2" s="555"/>
      <c r="H2" s="555"/>
      <c r="I2" s="554"/>
    </row>
    <row r="3" spans="1:24" ht="6" customHeight="1" x14ac:dyDescent="0.15">
      <c r="A3" s="514"/>
      <c r="B3" s="515" t="s">
        <v>75</v>
      </c>
      <c r="C3" s="515"/>
      <c r="D3" s="515" t="s">
        <v>73</v>
      </c>
      <c r="E3" s="515"/>
      <c r="F3" s="515"/>
      <c r="G3" s="556"/>
      <c r="H3" s="515"/>
      <c r="I3" s="515"/>
      <c r="J3" s="514"/>
      <c r="K3" s="514"/>
      <c r="L3" s="514"/>
      <c r="M3" s="514"/>
      <c r="N3" s="514"/>
      <c r="O3" s="514"/>
      <c r="P3" s="514"/>
      <c r="Q3" s="514"/>
      <c r="R3" s="514"/>
      <c r="S3" s="514"/>
      <c r="T3" s="514"/>
      <c r="U3" s="514"/>
      <c r="V3" s="514"/>
      <c r="W3" s="514"/>
    </row>
    <row r="4" spans="1:24" ht="15.75" customHeight="1" x14ac:dyDescent="0.15">
      <c r="A4" s="518"/>
      <c r="B4" s="1826" t="s">
        <v>768</v>
      </c>
      <c r="C4" s="1826"/>
      <c r="D4" s="1826"/>
      <c r="E4" s="519"/>
      <c r="F4" s="1827" t="s">
        <v>1068</v>
      </c>
      <c r="G4" s="1826"/>
      <c r="H4" s="1826"/>
      <c r="I4" s="1826"/>
      <c r="J4" s="1826"/>
      <c r="K4" s="1826"/>
      <c r="L4" s="1826"/>
      <c r="M4" s="1826"/>
      <c r="N4" s="1826"/>
      <c r="O4" s="1828"/>
      <c r="P4" s="1826" t="s">
        <v>1042</v>
      </c>
      <c r="Q4" s="1826"/>
      <c r="R4" s="1826"/>
      <c r="S4" s="1826"/>
      <c r="T4" s="1826"/>
      <c r="U4" s="1827" t="s">
        <v>818</v>
      </c>
      <c r="V4" s="1826"/>
      <c r="W4" s="1828"/>
      <c r="X4" s="508"/>
    </row>
    <row r="5" spans="1:24" ht="12.95" customHeight="1" x14ac:dyDescent="0.15">
      <c r="A5" s="534"/>
      <c r="B5" s="526" t="s">
        <v>758</v>
      </c>
      <c r="C5" s="769"/>
      <c r="D5" s="731" t="s">
        <v>819</v>
      </c>
      <c r="E5" s="769"/>
      <c r="F5" s="770"/>
      <c r="G5" s="932"/>
      <c r="H5" s="771"/>
      <c r="I5" s="933" t="s">
        <v>993</v>
      </c>
      <c r="J5" s="559"/>
      <c r="K5" s="548"/>
      <c r="L5" s="548"/>
      <c r="M5" s="683"/>
      <c r="N5" s="526"/>
      <c r="O5" s="531"/>
      <c r="P5" s="1845" t="s">
        <v>961</v>
      </c>
      <c r="Q5" s="1832"/>
      <c r="R5" s="1832"/>
      <c r="S5" s="1832"/>
      <c r="T5" s="1833"/>
      <c r="U5" s="557"/>
      <c r="V5" s="508"/>
      <c r="W5" s="558"/>
      <c r="X5" s="508"/>
    </row>
    <row r="6" spans="1:24" ht="12.95" customHeight="1" x14ac:dyDescent="0.15">
      <c r="A6" s="534"/>
      <c r="B6" s="526"/>
      <c r="C6" s="769"/>
      <c r="D6" s="731"/>
      <c r="E6" s="769"/>
      <c r="F6" s="770"/>
      <c r="G6" s="932"/>
      <c r="H6" s="771"/>
      <c r="I6" s="933" t="s">
        <v>1065</v>
      </c>
      <c r="J6" s="559"/>
      <c r="K6" s="548"/>
      <c r="L6" s="548"/>
      <c r="M6" s="683"/>
      <c r="N6" s="526"/>
      <c r="O6" s="531"/>
      <c r="P6" s="1845" t="s">
        <v>820</v>
      </c>
      <c r="Q6" s="1832"/>
      <c r="R6" s="882" t="s">
        <v>821</v>
      </c>
      <c r="S6" s="1854" t="s">
        <v>822</v>
      </c>
      <c r="T6" s="1855"/>
      <c r="U6" s="557"/>
      <c r="V6" s="508"/>
      <c r="W6" s="558"/>
      <c r="X6" s="508"/>
    </row>
    <row r="7" spans="1:24" ht="12.95" customHeight="1" x14ac:dyDescent="0.15">
      <c r="A7" s="534"/>
      <c r="B7" s="526"/>
      <c r="C7" s="769"/>
      <c r="D7" s="731"/>
      <c r="E7" s="769"/>
      <c r="F7" s="770"/>
      <c r="G7" s="932"/>
      <c r="H7" s="771"/>
      <c r="I7" s="1856"/>
      <c r="J7" s="1857"/>
      <c r="K7" s="1857"/>
      <c r="L7" s="1857"/>
      <c r="M7" s="1857"/>
      <c r="N7" s="1857"/>
      <c r="O7" s="531"/>
      <c r="P7" s="1845" t="s">
        <v>992</v>
      </c>
      <c r="Q7" s="1832"/>
      <c r="R7" s="882"/>
      <c r="S7" s="1854"/>
      <c r="T7" s="1855"/>
      <c r="U7" s="557"/>
      <c r="V7" s="508"/>
      <c r="W7" s="558"/>
      <c r="X7" s="508"/>
    </row>
    <row r="8" spans="1:24" ht="12.95" customHeight="1" x14ac:dyDescent="0.15">
      <c r="A8" s="534"/>
      <c r="B8" s="526"/>
      <c r="C8" s="769"/>
      <c r="D8" s="731"/>
      <c r="E8" s="769"/>
      <c r="F8" s="770"/>
      <c r="G8" s="932"/>
      <c r="H8" s="771"/>
      <c r="I8" s="1856"/>
      <c r="J8" s="1857"/>
      <c r="K8" s="1857"/>
      <c r="L8" s="1857"/>
      <c r="M8" s="1857"/>
      <c r="N8" s="1857"/>
      <c r="O8" s="531"/>
      <c r="P8" s="1845"/>
      <c r="Q8" s="1832"/>
      <c r="R8" s="882"/>
      <c r="S8" s="1854"/>
      <c r="T8" s="1855"/>
      <c r="U8" s="557"/>
      <c r="V8" s="508"/>
      <c r="W8" s="558"/>
      <c r="X8" s="508"/>
    </row>
    <row r="9" spans="1:24" ht="12.75" customHeight="1" x14ac:dyDescent="0.15">
      <c r="A9" s="534"/>
      <c r="B9" s="526"/>
      <c r="C9" s="769"/>
      <c r="D9" s="731"/>
      <c r="E9" s="769"/>
      <c r="F9" s="770"/>
      <c r="G9" s="932"/>
      <c r="H9" s="771"/>
      <c r="I9" s="1857"/>
      <c r="J9" s="1857"/>
      <c r="K9" s="1857"/>
      <c r="L9" s="1857"/>
      <c r="M9" s="1857"/>
      <c r="N9" s="1857"/>
      <c r="O9" s="531"/>
      <c r="P9" s="934"/>
      <c r="Q9" s="526"/>
      <c r="R9" s="772"/>
      <c r="S9" s="759"/>
      <c r="T9" s="526"/>
      <c r="U9" s="557"/>
      <c r="V9" s="508"/>
      <c r="W9" s="558"/>
      <c r="X9" s="508"/>
    </row>
    <row r="10" spans="1:24" ht="12.95" customHeight="1" x14ac:dyDescent="0.15">
      <c r="A10" s="534"/>
      <c r="B10" s="526"/>
      <c r="C10" s="769"/>
      <c r="D10" s="731" t="s">
        <v>73</v>
      </c>
      <c r="E10" s="769"/>
      <c r="F10" s="770"/>
      <c r="G10" s="1861"/>
      <c r="H10" s="1861"/>
      <c r="I10" s="754"/>
      <c r="J10" s="754"/>
      <c r="K10" s="754"/>
      <c r="L10" s="754"/>
      <c r="M10" s="754"/>
      <c r="N10" s="754"/>
      <c r="O10" s="773"/>
      <c r="P10" s="934"/>
      <c r="Q10" s="526"/>
      <c r="R10" s="772"/>
      <c r="S10" s="759"/>
      <c r="T10" s="526"/>
      <c r="U10" s="557"/>
      <c r="V10" s="508"/>
      <c r="W10" s="558"/>
      <c r="X10" s="508"/>
    </row>
    <row r="11" spans="1:24" ht="12.95" customHeight="1" x14ac:dyDescent="0.15">
      <c r="A11" s="534"/>
      <c r="B11" s="526"/>
      <c r="C11" s="769"/>
      <c r="D11" s="731" t="s">
        <v>73</v>
      </c>
      <c r="E11" s="769"/>
      <c r="F11" s="770"/>
      <c r="G11" s="1861"/>
      <c r="H11" s="1861"/>
      <c r="I11" s="1857"/>
      <c r="J11" s="1857"/>
      <c r="K11" s="1857"/>
      <c r="L11" s="1857"/>
      <c r="M11" s="1857"/>
      <c r="N11" s="1857"/>
      <c r="O11" s="774"/>
      <c r="P11" s="934"/>
      <c r="Q11" s="526"/>
      <c r="R11" s="526"/>
      <c r="S11" s="526"/>
      <c r="T11" s="526"/>
      <c r="U11" s="557"/>
      <c r="V11" s="508"/>
      <c r="W11" s="558"/>
      <c r="X11" s="508"/>
    </row>
    <row r="12" spans="1:24" ht="12.95" customHeight="1" x14ac:dyDescent="0.15">
      <c r="A12" s="534"/>
      <c r="B12" s="526"/>
      <c r="C12" s="769"/>
      <c r="D12" s="731" t="s">
        <v>73</v>
      </c>
      <c r="E12" s="769"/>
      <c r="F12" s="770"/>
      <c r="G12" s="932"/>
      <c r="H12" s="769"/>
      <c r="I12" s="684"/>
      <c r="J12" s="684"/>
      <c r="K12" s="775"/>
      <c r="L12" s="775"/>
      <c r="M12" s="775"/>
      <c r="N12" s="775"/>
      <c r="O12" s="776"/>
      <c r="P12" s="526"/>
      <c r="Q12" s="526"/>
      <c r="R12" s="526"/>
      <c r="S12" s="526"/>
      <c r="T12" s="934"/>
      <c r="U12" s="557"/>
      <c r="V12" s="508"/>
      <c r="W12" s="558"/>
      <c r="X12" s="508"/>
    </row>
    <row r="13" spans="1:24" ht="12.95" customHeight="1" x14ac:dyDescent="0.15">
      <c r="A13" s="534"/>
      <c r="B13" s="526"/>
      <c r="C13" s="769"/>
      <c r="D13" s="731"/>
      <c r="E13" s="769"/>
      <c r="F13" s="770"/>
      <c r="G13" s="932"/>
      <c r="H13" s="769"/>
      <c r="I13" s="1857"/>
      <c r="J13" s="1857"/>
      <c r="K13" s="1857"/>
      <c r="L13" s="1857"/>
      <c r="M13" s="1857"/>
      <c r="N13" s="1857"/>
      <c r="O13" s="776"/>
      <c r="P13" s="882"/>
      <c r="Q13" s="882"/>
      <c r="R13" s="882"/>
      <c r="S13" s="882"/>
      <c r="T13" s="777"/>
      <c r="U13" s="560"/>
      <c r="V13" s="508"/>
      <c r="W13" s="558"/>
      <c r="X13" s="508"/>
    </row>
    <row r="14" spans="1:24" ht="12.95" customHeight="1" x14ac:dyDescent="0.15">
      <c r="A14" s="534"/>
      <c r="B14" s="526"/>
      <c r="C14" s="769"/>
      <c r="D14" s="731"/>
      <c r="E14" s="769"/>
      <c r="F14" s="770"/>
      <c r="G14" s="932"/>
      <c r="H14" s="769"/>
      <c r="I14" s="1853"/>
      <c r="J14" s="1853"/>
      <c r="K14" s="1853"/>
      <c r="L14" s="1853"/>
      <c r="M14" s="1853"/>
      <c r="N14" s="1853"/>
      <c r="O14" s="776"/>
      <c r="P14" s="882"/>
      <c r="Q14" s="882"/>
      <c r="R14" s="882"/>
      <c r="S14" s="882"/>
      <c r="T14" s="777"/>
      <c r="U14" s="560"/>
      <c r="V14" s="508"/>
      <c r="W14" s="558"/>
      <c r="X14" s="508"/>
    </row>
    <row r="15" spans="1:24" ht="12.95" customHeight="1" x14ac:dyDescent="0.15">
      <c r="A15" s="746"/>
      <c r="B15" s="545" t="s">
        <v>933</v>
      </c>
      <c r="C15" s="778"/>
      <c r="D15" s="745" t="s">
        <v>825</v>
      </c>
      <c r="E15" s="778"/>
      <c r="F15" s="779"/>
      <c r="G15" s="780" t="s">
        <v>72</v>
      </c>
      <c r="H15" s="778"/>
      <c r="I15" s="1834" t="s">
        <v>826</v>
      </c>
      <c r="J15" s="1834"/>
      <c r="K15" s="781">
        <v>55000</v>
      </c>
      <c r="L15" s="545" t="s">
        <v>186</v>
      </c>
      <c r="M15" s="749" t="s">
        <v>73</v>
      </c>
      <c r="N15" s="545" t="s">
        <v>73</v>
      </c>
      <c r="O15" s="747"/>
      <c r="P15" s="753" t="s">
        <v>774</v>
      </c>
      <c r="Q15" s="545"/>
      <c r="R15" s="545"/>
      <c r="S15" s="545"/>
      <c r="T15" s="545"/>
      <c r="U15" s="562"/>
      <c r="V15" s="561"/>
      <c r="W15" s="563"/>
      <c r="X15" s="508"/>
    </row>
    <row r="16" spans="1:24" ht="12.95" customHeight="1" x14ac:dyDescent="0.15">
      <c r="A16" s="534"/>
      <c r="B16" s="751"/>
      <c r="C16" s="754"/>
      <c r="D16" s="754"/>
      <c r="E16" s="754"/>
      <c r="F16" s="770"/>
      <c r="G16" s="782"/>
      <c r="H16" s="769"/>
      <c r="I16" s="526" t="s">
        <v>0</v>
      </c>
      <c r="J16" s="526"/>
      <c r="K16" s="526"/>
      <c r="L16" s="526"/>
      <c r="M16" s="526"/>
      <c r="N16" s="526"/>
      <c r="O16" s="531"/>
      <c r="P16" s="534"/>
      <c r="Q16" s="526"/>
      <c r="R16" s="783" t="s">
        <v>73</v>
      </c>
      <c r="S16" s="759" t="s">
        <v>73</v>
      </c>
      <c r="T16" s="526"/>
      <c r="U16" s="557"/>
      <c r="V16" s="508"/>
      <c r="W16" s="558"/>
      <c r="X16" s="508"/>
    </row>
    <row r="17" spans="1:24" ht="12.95" customHeight="1" x14ac:dyDescent="0.15">
      <c r="A17" s="534"/>
      <c r="B17" s="751"/>
      <c r="C17" s="754"/>
      <c r="D17" s="754"/>
      <c r="E17" s="754"/>
      <c r="F17" s="770"/>
      <c r="G17" s="782"/>
      <c r="H17" s="769"/>
      <c r="I17" s="526" t="s">
        <v>1</v>
      </c>
      <c r="J17" s="526"/>
      <c r="K17" s="526"/>
      <c r="L17" s="526"/>
      <c r="M17" s="526"/>
      <c r="N17" s="526"/>
      <c r="O17" s="531"/>
      <c r="P17" s="534"/>
      <c r="Q17" s="526"/>
      <c r="R17" s="922"/>
      <c r="S17" s="526"/>
      <c r="T17" s="526"/>
      <c r="U17" s="557"/>
      <c r="V17" s="508"/>
      <c r="W17" s="558"/>
      <c r="X17" s="508"/>
    </row>
    <row r="18" spans="1:24" ht="12.95" customHeight="1" x14ac:dyDescent="0.15">
      <c r="A18" s="534"/>
      <c r="B18" s="751"/>
      <c r="C18" s="754"/>
      <c r="D18" s="754"/>
      <c r="E18" s="754"/>
      <c r="F18" s="770"/>
      <c r="G18" s="782"/>
      <c r="H18" s="769"/>
      <c r="I18" s="548"/>
      <c r="J18" s="548"/>
      <c r="K18" s="548"/>
      <c r="L18" s="548"/>
      <c r="M18" s="526"/>
      <c r="N18" s="526"/>
      <c r="O18" s="531"/>
      <c r="P18" s="534"/>
      <c r="Q18" s="526"/>
      <c r="R18" s="526"/>
      <c r="S18" s="526"/>
      <c r="T18" s="526"/>
      <c r="U18" s="557"/>
      <c r="V18" s="508"/>
      <c r="W18" s="558"/>
      <c r="X18" s="508"/>
    </row>
    <row r="19" spans="1:24" ht="12.95" customHeight="1" x14ac:dyDescent="0.15">
      <c r="A19" s="534"/>
      <c r="B19" s="751"/>
      <c r="C19" s="754"/>
      <c r="D19" s="754"/>
      <c r="E19" s="754"/>
      <c r="F19" s="770"/>
      <c r="G19" s="782" t="s">
        <v>744</v>
      </c>
      <c r="H19" s="769"/>
      <c r="I19" s="526" t="s">
        <v>2</v>
      </c>
      <c r="J19" s="784" t="s">
        <v>3</v>
      </c>
      <c r="K19" s="785">
        <v>31600</v>
      </c>
      <c r="L19" s="526" t="s">
        <v>186</v>
      </c>
      <c r="M19" s="526"/>
      <c r="N19" s="526"/>
      <c r="O19" s="531"/>
      <c r="P19" s="786" t="s">
        <v>56</v>
      </c>
      <c r="Q19" s="526"/>
      <c r="R19" s="526"/>
      <c r="S19" s="526"/>
      <c r="T19" s="526"/>
      <c r="U19" s="557"/>
      <c r="V19" s="508"/>
      <c r="W19" s="558"/>
      <c r="X19" s="508"/>
    </row>
    <row r="20" spans="1:24" ht="12.95" customHeight="1" x14ac:dyDescent="0.15">
      <c r="A20" s="534"/>
      <c r="B20" s="751"/>
      <c r="C20" s="754"/>
      <c r="D20" s="754"/>
      <c r="E20" s="754"/>
      <c r="F20" s="770"/>
      <c r="G20" s="782"/>
      <c r="H20" s="769"/>
      <c r="I20" s="882"/>
      <c r="J20" s="882"/>
      <c r="K20" s="882"/>
      <c r="L20" s="882"/>
      <c r="M20" s="882"/>
      <c r="N20" s="882"/>
      <c r="O20" s="531"/>
      <c r="P20" s="786"/>
      <c r="Q20" s="526"/>
      <c r="R20" s="526"/>
      <c r="S20" s="526"/>
      <c r="T20" s="526"/>
      <c r="U20" s="557"/>
      <c r="V20" s="508"/>
      <c r="W20" s="558"/>
      <c r="X20" s="508"/>
    </row>
    <row r="21" spans="1:24" ht="12.95" customHeight="1" x14ac:dyDescent="0.15">
      <c r="A21" s="534"/>
      <c r="B21" s="751"/>
      <c r="C21" s="754"/>
      <c r="D21" s="754"/>
      <c r="E21" s="754"/>
      <c r="F21" s="770"/>
      <c r="G21" s="782"/>
      <c r="H21" s="769"/>
      <c r="I21" s="882"/>
      <c r="J21" s="882"/>
      <c r="K21" s="882"/>
      <c r="L21" s="882"/>
      <c r="M21" s="882"/>
      <c r="N21" s="882"/>
      <c r="O21" s="531"/>
      <c r="P21" s="786"/>
      <c r="Q21" s="526"/>
      <c r="R21" s="526"/>
      <c r="S21" s="526"/>
      <c r="T21" s="526"/>
      <c r="U21" s="557"/>
      <c r="V21" s="508"/>
      <c r="W21" s="558"/>
      <c r="X21" s="508"/>
    </row>
    <row r="22" spans="1:24" ht="12.95" customHeight="1" x14ac:dyDescent="0.15">
      <c r="A22" s="534"/>
      <c r="B22" s="751"/>
      <c r="C22" s="754"/>
      <c r="D22" s="754"/>
      <c r="E22" s="754"/>
      <c r="F22" s="770"/>
      <c r="G22" s="782"/>
      <c r="H22" s="769"/>
      <c r="I22" s="872"/>
      <c r="J22" s="872"/>
      <c r="K22" s="872"/>
      <c r="L22" s="683"/>
      <c r="M22" s="683"/>
      <c r="N22" s="683"/>
      <c r="O22" s="531"/>
      <c r="P22" s="786"/>
      <c r="Q22" s="526"/>
      <c r="R22" s="526"/>
      <c r="S22" s="526"/>
      <c r="T22" s="526"/>
      <c r="U22" s="557"/>
      <c r="V22" s="508"/>
      <c r="W22" s="558"/>
      <c r="X22" s="508"/>
    </row>
    <row r="23" spans="1:24" ht="12.95" customHeight="1" x14ac:dyDescent="0.15">
      <c r="A23" s="534"/>
      <c r="B23" s="751"/>
      <c r="C23" s="754"/>
      <c r="D23" s="754"/>
      <c r="E23" s="754"/>
      <c r="F23" s="770"/>
      <c r="G23" s="787" t="s">
        <v>745</v>
      </c>
      <c r="H23" s="769"/>
      <c r="I23" s="548" t="s">
        <v>4</v>
      </c>
      <c r="J23" s="784" t="s">
        <v>3</v>
      </c>
      <c r="K23" s="788">
        <v>55000</v>
      </c>
      <c r="L23" s="548" t="s">
        <v>186</v>
      </c>
      <c r="M23" s="526"/>
      <c r="N23" s="526"/>
      <c r="O23" s="531"/>
      <c r="P23" s="877" t="s">
        <v>779</v>
      </c>
      <c r="Q23" s="526"/>
      <c r="R23" s="526"/>
      <c r="S23" s="526"/>
      <c r="T23" s="526"/>
      <c r="U23" s="557"/>
      <c r="V23" s="508"/>
      <c r="W23" s="558"/>
      <c r="X23" s="508"/>
    </row>
    <row r="24" spans="1:24" ht="12.95" customHeight="1" x14ac:dyDescent="0.15">
      <c r="A24" s="746"/>
      <c r="B24" s="545" t="s">
        <v>898</v>
      </c>
      <c r="C24" s="778"/>
      <c r="D24" s="745" t="s">
        <v>5</v>
      </c>
      <c r="E24" s="778"/>
      <c r="F24" s="779"/>
      <c r="G24" s="780" t="s">
        <v>72</v>
      </c>
      <c r="H24" s="778"/>
      <c r="I24" s="545" t="s">
        <v>6</v>
      </c>
      <c r="J24" s="545"/>
      <c r="K24" s="545"/>
      <c r="L24" s="545"/>
      <c r="M24" s="545"/>
      <c r="N24" s="545"/>
      <c r="O24" s="747"/>
      <c r="P24" s="934" t="s">
        <v>774</v>
      </c>
      <c r="Q24" s="545"/>
      <c r="R24" s="545"/>
      <c r="S24" s="545"/>
      <c r="T24" s="545"/>
      <c r="U24" s="562"/>
      <c r="V24" s="561"/>
      <c r="W24" s="563"/>
      <c r="X24" s="508"/>
    </row>
    <row r="25" spans="1:24" ht="12.95" customHeight="1" x14ac:dyDescent="0.15">
      <c r="A25" s="534"/>
      <c r="B25" s="751"/>
      <c r="C25" s="754"/>
      <c r="D25" s="754"/>
      <c r="E25" s="754"/>
      <c r="F25" s="770"/>
      <c r="G25" s="782" t="s">
        <v>73</v>
      </c>
      <c r="H25" s="769"/>
      <c r="I25" s="526" t="s">
        <v>7</v>
      </c>
      <c r="J25" s="526"/>
      <c r="K25" s="526"/>
      <c r="L25" s="526"/>
      <c r="M25" s="526"/>
      <c r="N25" s="526"/>
      <c r="O25" s="531"/>
      <c r="P25" s="526"/>
      <c r="Q25" s="526"/>
      <c r="R25" s="526"/>
      <c r="S25" s="526"/>
      <c r="T25" s="526"/>
      <c r="U25" s="557"/>
      <c r="V25" s="508"/>
      <c r="W25" s="558"/>
      <c r="X25" s="508"/>
    </row>
    <row r="26" spans="1:24" ht="12.95" customHeight="1" x14ac:dyDescent="0.15">
      <c r="A26" s="534"/>
      <c r="B26" s="751"/>
      <c r="C26" s="754"/>
      <c r="D26" s="754"/>
      <c r="E26" s="754"/>
      <c r="F26" s="770"/>
      <c r="G26" s="782" t="s">
        <v>744</v>
      </c>
      <c r="H26" s="769"/>
      <c r="I26" s="548" t="s">
        <v>8</v>
      </c>
      <c r="J26" s="548"/>
      <c r="K26" s="548"/>
      <c r="L26" s="548"/>
      <c r="M26" s="526"/>
      <c r="N26" s="526"/>
      <c r="O26" s="531"/>
      <c r="P26" s="934" t="s">
        <v>56</v>
      </c>
      <c r="Q26" s="526"/>
      <c r="R26" s="526"/>
      <c r="S26" s="526"/>
      <c r="T26" s="526"/>
      <c r="U26" s="557"/>
      <c r="V26" s="508"/>
      <c r="W26" s="558"/>
      <c r="X26" s="508"/>
    </row>
    <row r="27" spans="1:24" ht="12.95" customHeight="1" x14ac:dyDescent="0.15">
      <c r="A27" s="534"/>
      <c r="B27" s="751"/>
      <c r="C27" s="754"/>
      <c r="D27" s="754"/>
      <c r="E27" s="754"/>
      <c r="F27" s="770"/>
      <c r="G27" s="782" t="s">
        <v>73</v>
      </c>
      <c r="H27" s="769"/>
      <c r="I27" s="548"/>
      <c r="J27" s="548"/>
      <c r="K27" s="548"/>
      <c r="L27" s="548"/>
      <c r="M27" s="526"/>
      <c r="N27" s="526"/>
      <c r="O27" s="531"/>
      <c r="P27" s="934"/>
      <c r="Q27" s="526"/>
      <c r="R27" s="526"/>
      <c r="S27" s="526"/>
      <c r="T27" s="526"/>
      <c r="U27" s="557"/>
      <c r="V27" s="508"/>
      <c r="W27" s="558"/>
      <c r="X27" s="508"/>
    </row>
    <row r="28" spans="1:24" ht="12.95" customHeight="1" x14ac:dyDescent="0.15">
      <c r="A28" s="534"/>
      <c r="B28" s="751"/>
      <c r="C28" s="754"/>
      <c r="D28" s="754"/>
      <c r="E28" s="754"/>
      <c r="F28" s="770"/>
      <c r="G28" s="782"/>
      <c r="H28" s="769"/>
      <c r="I28" s="548"/>
      <c r="J28" s="548"/>
      <c r="K28" s="548"/>
      <c r="L28" s="548"/>
      <c r="M28" s="526"/>
      <c r="N28" s="526"/>
      <c r="O28" s="531"/>
      <c r="P28" s="526"/>
      <c r="Q28" s="526"/>
      <c r="R28" s="526"/>
      <c r="S28" s="526"/>
      <c r="T28" s="526"/>
      <c r="U28" s="557"/>
      <c r="V28" s="508"/>
      <c r="W28" s="558"/>
      <c r="X28" s="508"/>
    </row>
    <row r="29" spans="1:24" ht="12.95" customHeight="1" x14ac:dyDescent="0.15">
      <c r="A29" s="534"/>
      <c r="B29" s="751"/>
      <c r="C29" s="754"/>
      <c r="D29" s="754"/>
      <c r="E29" s="754"/>
      <c r="F29" s="770"/>
      <c r="G29" s="782"/>
      <c r="H29" s="769"/>
      <c r="I29" s="548"/>
      <c r="J29" s="548"/>
      <c r="K29" s="548"/>
      <c r="L29" s="548"/>
      <c r="M29" s="526"/>
      <c r="N29" s="526"/>
      <c r="O29" s="531"/>
      <c r="P29" s="526"/>
      <c r="Q29" s="526"/>
      <c r="R29" s="526"/>
      <c r="S29" s="526"/>
      <c r="T29" s="526"/>
      <c r="U29" s="557"/>
      <c r="V29" s="508"/>
      <c r="W29" s="564"/>
      <c r="X29" s="508"/>
    </row>
    <row r="30" spans="1:24" ht="13.5" customHeight="1" x14ac:dyDescent="0.15">
      <c r="A30" s="746"/>
      <c r="B30" s="545" t="s">
        <v>899</v>
      </c>
      <c r="C30" s="778"/>
      <c r="D30" s="745" t="s">
        <v>800</v>
      </c>
      <c r="E30" s="778"/>
      <c r="F30" s="779"/>
      <c r="G30" s="780" t="s">
        <v>72</v>
      </c>
      <c r="H30" s="778"/>
      <c r="I30" s="546" t="s">
        <v>82</v>
      </c>
      <c r="J30" s="546"/>
      <c r="K30" s="546"/>
      <c r="L30" s="546"/>
      <c r="M30" s="545"/>
      <c r="N30" s="545"/>
      <c r="O30" s="747"/>
      <c r="P30" s="1858" t="s">
        <v>820</v>
      </c>
      <c r="Q30" s="1834"/>
      <c r="R30" s="789" t="s">
        <v>821</v>
      </c>
      <c r="S30" s="1859" t="s">
        <v>822</v>
      </c>
      <c r="T30" s="1860"/>
      <c r="U30" s="789"/>
      <c r="V30" s="789"/>
      <c r="W30" s="871"/>
      <c r="X30" s="508"/>
    </row>
    <row r="31" spans="1:24" ht="13.5" customHeight="1" x14ac:dyDescent="0.15">
      <c r="A31" s="534"/>
      <c r="B31" s="526"/>
      <c r="C31" s="769"/>
      <c r="D31" s="731"/>
      <c r="E31" s="769"/>
      <c r="F31" s="770"/>
      <c r="G31" s="782" t="s">
        <v>744</v>
      </c>
      <c r="H31" s="769"/>
      <c r="I31" s="548" t="s">
        <v>9</v>
      </c>
      <c r="J31" s="548"/>
      <c r="K31" s="548"/>
      <c r="L31" s="548"/>
      <c r="M31" s="526"/>
      <c r="N31" s="526"/>
      <c r="O31" s="531"/>
      <c r="P31" s="1845" t="s">
        <v>823</v>
      </c>
      <c r="Q31" s="1832"/>
      <c r="R31" s="882" t="s">
        <v>824</v>
      </c>
      <c r="S31" s="1854" t="s">
        <v>822</v>
      </c>
      <c r="T31" s="1855"/>
      <c r="U31" s="770"/>
      <c r="V31" s="769"/>
      <c r="W31" s="871"/>
      <c r="X31" s="508"/>
    </row>
    <row r="32" spans="1:24" ht="13.5" customHeight="1" x14ac:dyDescent="0.15">
      <c r="A32" s="534"/>
      <c r="B32" s="526"/>
      <c r="C32" s="769"/>
      <c r="D32" s="731"/>
      <c r="E32" s="769"/>
      <c r="F32" s="770"/>
      <c r="G32" s="782" t="s">
        <v>745</v>
      </c>
      <c r="H32" s="769"/>
      <c r="I32" s="548" t="s">
        <v>10</v>
      </c>
      <c r="J32" s="548"/>
      <c r="K32" s="548"/>
      <c r="L32" s="548"/>
      <c r="M32" s="526"/>
      <c r="N32" s="526"/>
      <c r="O32" s="531"/>
      <c r="P32" s="934" t="s">
        <v>774</v>
      </c>
      <c r="Q32" s="790"/>
      <c r="R32" s="790"/>
      <c r="S32" s="790"/>
      <c r="T32" s="790"/>
      <c r="U32" s="770"/>
      <c r="V32" s="769"/>
      <c r="W32" s="871"/>
      <c r="X32" s="508"/>
    </row>
    <row r="33" spans="1:24" ht="13.5" customHeight="1" x14ac:dyDescent="0.15">
      <c r="A33" s="534"/>
      <c r="B33" s="751" t="s">
        <v>73</v>
      </c>
      <c r="C33" s="754"/>
      <c r="D33" s="752" t="s">
        <v>73</v>
      </c>
      <c r="E33" s="754"/>
      <c r="F33" s="770"/>
      <c r="G33" s="932"/>
      <c r="H33" s="769"/>
      <c r="I33" s="922" t="s">
        <v>11</v>
      </c>
      <c r="J33" s="526" t="s">
        <v>995</v>
      </c>
      <c r="K33" s="526"/>
      <c r="L33" s="526"/>
      <c r="M33" s="526"/>
      <c r="N33" s="526"/>
      <c r="O33" s="531"/>
      <c r="P33" s="790"/>
      <c r="Q33" s="790"/>
      <c r="R33" s="790"/>
      <c r="S33" s="790"/>
      <c r="T33" s="790"/>
      <c r="U33" s="770"/>
      <c r="V33" s="769"/>
      <c r="W33" s="871"/>
      <c r="X33" s="508"/>
    </row>
    <row r="34" spans="1:24" ht="13.5" customHeight="1" x14ac:dyDescent="0.15">
      <c r="A34" s="534"/>
      <c r="B34" s="751" t="s">
        <v>73</v>
      </c>
      <c r="C34" s="754"/>
      <c r="D34" s="791" t="s">
        <v>73</v>
      </c>
      <c r="E34" s="754"/>
      <c r="F34" s="770"/>
      <c r="G34" s="932"/>
      <c r="H34" s="769"/>
      <c r="I34" s="526"/>
      <c r="J34" s="526" t="s">
        <v>994</v>
      </c>
      <c r="K34" s="526"/>
      <c r="L34" s="922"/>
      <c r="M34" s="922"/>
      <c r="N34" s="526"/>
      <c r="O34" s="531"/>
      <c r="P34" s="790"/>
      <c r="Q34" s="790"/>
      <c r="R34" s="790"/>
      <c r="S34" s="790"/>
      <c r="T34" s="790"/>
      <c r="U34" s="770"/>
      <c r="V34" s="769"/>
      <c r="W34" s="871"/>
      <c r="X34" s="508"/>
    </row>
    <row r="35" spans="1:24" ht="13.5" customHeight="1" x14ac:dyDescent="0.15">
      <c r="A35" s="534"/>
      <c r="B35" s="751" t="s">
        <v>73</v>
      </c>
      <c r="C35" s="754"/>
      <c r="D35" s="752" t="s">
        <v>73</v>
      </c>
      <c r="E35" s="754"/>
      <c r="F35" s="770"/>
      <c r="G35" s="932"/>
      <c r="H35" s="769"/>
      <c r="I35" s="922" t="s">
        <v>12</v>
      </c>
      <c r="J35" s="526" t="s">
        <v>13</v>
      </c>
      <c r="K35" s="526"/>
      <c r="L35" s="526"/>
      <c r="M35" s="526"/>
      <c r="N35" s="526"/>
      <c r="O35" s="531"/>
      <c r="P35" s="790"/>
      <c r="Q35" s="790"/>
      <c r="R35" s="790"/>
      <c r="S35" s="790"/>
      <c r="T35" s="790"/>
      <c r="U35" s="770"/>
      <c r="V35" s="769"/>
      <c r="W35" s="871"/>
      <c r="X35" s="508"/>
    </row>
    <row r="36" spans="1:24" ht="13.5" customHeight="1" x14ac:dyDescent="0.15">
      <c r="A36" s="534"/>
      <c r="B36" s="751" t="s">
        <v>73</v>
      </c>
      <c r="C36" s="754"/>
      <c r="D36" s="752" t="s">
        <v>73</v>
      </c>
      <c r="E36" s="754"/>
      <c r="F36" s="770"/>
      <c r="G36" s="932"/>
      <c r="H36" s="769"/>
      <c r="I36" s="526"/>
      <c r="J36" s="526" t="s">
        <v>997</v>
      </c>
      <c r="K36" s="526"/>
      <c r="L36" s="526"/>
      <c r="M36" s="526"/>
      <c r="N36" s="526"/>
      <c r="O36" s="531"/>
      <c r="P36" s="790"/>
      <c r="Q36" s="790"/>
      <c r="R36" s="790"/>
      <c r="S36" s="790"/>
      <c r="T36" s="790"/>
      <c r="U36" s="770"/>
      <c r="V36" s="769"/>
      <c r="W36" s="871"/>
      <c r="X36" s="508"/>
    </row>
    <row r="37" spans="1:24" ht="13.5" customHeight="1" x14ac:dyDescent="0.15">
      <c r="A37" s="534"/>
      <c r="B37" s="526" t="s">
        <v>73</v>
      </c>
      <c r="C37" s="769"/>
      <c r="D37" s="731" t="s">
        <v>73</v>
      </c>
      <c r="E37" s="769"/>
      <c r="F37" s="770"/>
      <c r="G37" s="932" t="s">
        <v>73</v>
      </c>
      <c r="H37" s="769"/>
      <c r="I37" s="526"/>
      <c r="J37" s="526" t="s">
        <v>996</v>
      </c>
      <c r="K37" s="526"/>
      <c r="L37" s="526"/>
      <c r="M37" s="922"/>
      <c r="N37" s="526"/>
      <c r="O37" s="531"/>
      <c r="P37" s="790"/>
      <c r="Q37" s="790"/>
      <c r="R37" s="790"/>
      <c r="S37" s="790"/>
      <c r="T37" s="790"/>
      <c r="U37" s="770"/>
      <c r="V37" s="769"/>
      <c r="W37" s="871"/>
      <c r="X37" s="508"/>
    </row>
    <row r="38" spans="1:24" ht="13.5" customHeight="1" x14ac:dyDescent="0.15">
      <c r="A38" s="534"/>
      <c r="B38" s="526" t="s">
        <v>73</v>
      </c>
      <c r="C38" s="769"/>
      <c r="D38" s="731"/>
      <c r="E38" s="769"/>
      <c r="F38" s="770"/>
      <c r="G38" s="932" t="s">
        <v>73</v>
      </c>
      <c r="H38" s="769"/>
      <c r="I38" s="922" t="s">
        <v>14</v>
      </c>
      <c r="J38" s="526" t="s">
        <v>15</v>
      </c>
      <c r="K38" s="526"/>
      <c r="L38" s="526"/>
      <c r="M38" s="526"/>
      <c r="N38" s="526"/>
      <c r="O38" s="531"/>
      <c r="P38" s="790"/>
      <c r="Q38" s="790"/>
      <c r="R38" s="790"/>
      <c r="S38" s="790"/>
      <c r="T38" s="790"/>
      <c r="U38" s="770"/>
      <c r="V38" s="769"/>
      <c r="W38" s="871"/>
      <c r="X38" s="508"/>
    </row>
    <row r="39" spans="1:24" ht="13.5" customHeight="1" x14ac:dyDescent="0.15">
      <c r="A39" s="534"/>
      <c r="B39" s="526"/>
      <c r="C39" s="769"/>
      <c r="D39" s="731"/>
      <c r="E39" s="769"/>
      <c r="F39" s="770"/>
      <c r="G39" s="932"/>
      <c r="H39" s="769"/>
      <c r="I39" s="922"/>
      <c r="J39" s="526" t="s">
        <v>977</v>
      </c>
      <c r="K39" s="526"/>
      <c r="L39" s="526"/>
      <c r="M39" s="526"/>
      <c r="N39" s="526"/>
      <c r="O39" s="531"/>
      <c r="P39" s="790"/>
      <c r="Q39" s="790"/>
      <c r="R39" s="790"/>
      <c r="S39" s="790"/>
      <c r="T39" s="790"/>
      <c r="U39" s="770"/>
      <c r="V39" s="769"/>
      <c r="W39" s="871"/>
      <c r="X39" s="508"/>
    </row>
    <row r="40" spans="1:24" ht="13.5" customHeight="1" x14ac:dyDescent="0.15">
      <c r="A40" s="534"/>
      <c r="B40" s="526"/>
      <c r="C40" s="769"/>
      <c r="D40" s="731"/>
      <c r="E40" s="769"/>
      <c r="F40" s="770"/>
      <c r="G40" s="932"/>
      <c r="H40" s="769"/>
      <c r="I40" s="922" t="s">
        <v>16</v>
      </c>
      <c r="J40" s="526" t="s">
        <v>998</v>
      </c>
      <c r="K40" s="526"/>
      <c r="L40" s="526"/>
      <c r="M40" s="526"/>
      <c r="N40" s="526"/>
      <c r="O40" s="531"/>
      <c r="P40" s="790"/>
      <c r="Q40" s="790"/>
      <c r="R40" s="790"/>
      <c r="S40" s="790"/>
      <c r="T40" s="790"/>
      <c r="U40" s="770"/>
      <c r="V40" s="769"/>
      <c r="W40" s="871"/>
      <c r="X40" s="508"/>
    </row>
    <row r="41" spans="1:24" ht="13.5" customHeight="1" x14ac:dyDescent="0.15">
      <c r="A41" s="800"/>
      <c r="B41" s="792" t="s">
        <v>73</v>
      </c>
      <c r="C41" s="793"/>
      <c r="D41" s="794" t="s">
        <v>73</v>
      </c>
      <c r="E41" s="793"/>
      <c r="F41" s="795"/>
      <c r="G41" s="796"/>
      <c r="H41" s="793"/>
      <c r="I41" s="797"/>
      <c r="J41" s="792"/>
      <c r="K41" s="792"/>
      <c r="L41" s="792"/>
      <c r="M41" s="792"/>
      <c r="N41" s="792"/>
      <c r="O41" s="798"/>
      <c r="P41" s="799"/>
      <c r="Q41" s="799"/>
      <c r="R41" s="799"/>
      <c r="S41" s="799"/>
      <c r="T41" s="799"/>
      <c r="U41" s="795"/>
      <c r="V41" s="793"/>
      <c r="W41" s="873"/>
      <c r="X41" s="508"/>
    </row>
    <row r="42" spans="1:24" ht="12.95" customHeight="1" x14ac:dyDescent="0.15">
      <c r="A42" s="521"/>
      <c r="B42" s="521"/>
      <c r="C42" s="508"/>
      <c r="D42" s="522"/>
      <c r="E42" s="508"/>
      <c r="F42" s="508"/>
      <c r="G42" s="510"/>
      <c r="H42" s="508"/>
      <c r="I42" s="727"/>
      <c r="J42" s="521"/>
      <c r="K42" s="521"/>
      <c r="L42" s="521"/>
      <c r="M42" s="521"/>
      <c r="N42" s="521"/>
      <c r="O42" s="521"/>
      <c r="P42" s="565"/>
      <c r="Q42" s="565"/>
      <c r="R42" s="565"/>
      <c r="S42" s="565"/>
      <c r="T42" s="565"/>
      <c r="U42" s="508"/>
      <c r="V42" s="508"/>
      <c r="W42" s="508"/>
      <c r="X42" s="508"/>
    </row>
    <row r="43" spans="1:24" ht="12.95" customHeight="1" x14ac:dyDescent="0.15">
      <c r="A43" s="521"/>
      <c r="B43" s="521"/>
      <c r="C43" s="508"/>
      <c r="D43" s="522"/>
      <c r="E43" s="508"/>
      <c r="F43" s="508"/>
      <c r="G43" s="510"/>
      <c r="H43" s="508"/>
      <c r="I43" s="521"/>
      <c r="J43" s="521"/>
      <c r="K43" s="521"/>
      <c r="L43" s="521"/>
      <c r="M43" s="521"/>
      <c r="N43" s="521"/>
      <c r="O43" s="521"/>
      <c r="P43" s="521"/>
      <c r="Q43" s="521"/>
      <c r="R43" s="521"/>
      <c r="S43" s="521"/>
      <c r="T43" s="521"/>
      <c r="U43" s="508"/>
      <c r="V43" s="508"/>
      <c r="W43" s="508"/>
      <c r="X43" s="508"/>
    </row>
    <row r="44" spans="1:24" ht="12.75" customHeight="1" x14ac:dyDescent="0.15">
      <c r="A44" s="521"/>
      <c r="B44" s="521"/>
      <c r="C44" s="508"/>
      <c r="D44" s="522"/>
      <c r="E44" s="508"/>
      <c r="F44" s="508"/>
      <c r="G44" s="510"/>
      <c r="H44" s="508"/>
      <c r="I44" s="521"/>
      <c r="J44" s="521"/>
      <c r="K44" s="521"/>
      <c r="L44" s="521"/>
      <c r="M44" s="521"/>
      <c r="N44" s="521"/>
      <c r="O44" s="521"/>
      <c r="P44" s="521"/>
      <c r="Q44" s="521"/>
      <c r="R44" s="521"/>
      <c r="S44" s="521"/>
      <c r="T44" s="521"/>
      <c r="U44" s="508"/>
      <c r="V44" s="508"/>
      <c r="W44" s="508"/>
      <c r="X44" s="508"/>
    </row>
    <row r="45" spans="1:24" ht="12.95" customHeight="1" x14ac:dyDescent="0.15">
      <c r="A45" s="521"/>
      <c r="B45" s="521"/>
      <c r="C45" s="508"/>
      <c r="D45" s="522"/>
      <c r="E45" s="508"/>
      <c r="F45" s="508"/>
      <c r="G45" s="510"/>
      <c r="H45" s="508"/>
      <c r="I45" s="521"/>
      <c r="J45" s="521"/>
      <c r="K45" s="521"/>
      <c r="L45" s="521"/>
      <c r="M45" s="521"/>
      <c r="N45" s="521"/>
      <c r="O45" s="521"/>
      <c r="P45" s="521"/>
      <c r="Q45" s="521"/>
      <c r="R45" s="521"/>
      <c r="S45" s="521"/>
      <c r="T45" s="521"/>
      <c r="U45" s="508"/>
      <c r="V45" s="508"/>
      <c r="W45" s="508"/>
      <c r="X45" s="508"/>
    </row>
    <row r="46" spans="1:24" ht="12.95" customHeight="1" x14ac:dyDescent="0.15">
      <c r="A46" s="521"/>
      <c r="B46" s="521"/>
      <c r="C46" s="508"/>
      <c r="D46" s="522"/>
      <c r="E46" s="508"/>
      <c r="F46" s="508"/>
      <c r="G46" s="510"/>
      <c r="H46" s="508"/>
      <c r="I46" s="521"/>
      <c r="J46" s="521"/>
      <c r="K46" s="521"/>
      <c r="L46" s="521"/>
      <c r="M46" s="521"/>
      <c r="N46" s="521"/>
      <c r="O46" s="521"/>
      <c r="P46" s="521"/>
      <c r="Q46" s="521"/>
      <c r="R46" s="521"/>
      <c r="S46" s="521"/>
      <c r="T46" s="521"/>
      <c r="U46" s="508"/>
      <c r="V46" s="508"/>
      <c r="W46" s="508"/>
      <c r="X46" s="508"/>
    </row>
    <row r="47" spans="1:24" ht="12.95" customHeight="1" x14ac:dyDescent="0.15">
      <c r="A47" s="521"/>
      <c r="B47" s="521"/>
      <c r="C47" s="508"/>
      <c r="D47" s="522"/>
      <c r="E47" s="508"/>
      <c r="F47" s="508"/>
      <c r="G47" s="510"/>
      <c r="H47" s="508"/>
      <c r="I47" s="521"/>
      <c r="J47" s="521"/>
      <c r="K47" s="521"/>
      <c r="L47" s="521"/>
      <c r="M47" s="521"/>
      <c r="N47" s="521"/>
      <c r="O47" s="521"/>
      <c r="P47" s="521"/>
      <c r="Q47" s="521"/>
      <c r="R47" s="521"/>
      <c r="S47" s="521"/>
      <c r="T47" s="521"/>
      <c r="U47" s="508"/>
      <c r="V47" s="508"/>
      <c r="W47" s="508"/>
      <c r="X47" s="508"/>
    </row>
    <row r="48" spans="1:24" ht="12.95" customHeight="1" x14ac:dyDescent="0.15">
      <c r="A48" s="521"/>
      <c r="B48" s="521"/>
      <c r="C48" s="508"/>
      <c r="D48" s="522"/>
      <c r="E48" s="508"/>
      <c r="F48" s="508"/>
      <c r="G48" s="510"/>
      <c r="H48" s="508"/>
      <c r="I48" s="521"/>
      <c r="J48" s="521"/>
      <c r="K48" s="521"/>
      <c r="L48" s="521"/>
      <c r="M48" s="521"/>
      <c r="N48" s="521"/>
      <c r="O48" s="521"/>
      <c r="P48" s="521"/>
      <c r="Q48" s="521"/>
      <c r="R48" s="521"/>
      <c r="S48" s="521"/>
      <c r="T48" s="521"/>
      <c r="U48" s="508"/>
      <c r="V48" s="508"/>
      <c r="W48" s="508"/>
      <c r="X48" s="508"/>
    </row>
    <row r="49" spans="1:24" ht="12.95" customHeight="1" x14ac:dyDescent="0.15">
      <c r="A49" s="521"/>
      <c r="B49" s="521"/>
      <c r="C49" s="508"/>
      <c r="D49" s="522"/>
      <c r="E49" s="508"/>
      <c r="F49" s="508"/>
      <c r="G49" s="510" t="s">
        <v>73</v>
      </c>
      <c r="H49" s="508"/>
      <c r="I49" s="521" t="s">
        <v>73</v>
      </c>
      <c r="J49" s="521"/>
      <c r="K49" s="521"/>
      <c r="L49" s="521"/>
      <c r="M49" s="521"/>
      <c r="N49" s="521"/>
      <c r="O49" s="521"/>
      <c r="P49" s="521"/>
      <c r="Q49" s="521"/>
      <c r="R49" s="521"/>
      <c r="S49" s="521"/>
      <c r="T49" s="521"/>
      <c r="U49" s="508"/>
      <c r="V49" s="508"/>
      <c r="W49" s="508"/>
      <c r="X49" s="508"/>
    </row>
    <row r="50" spans="1:24" ht="12.95" customHeight="1" x14ac:dyDescent="0.15">
      <c r="A50" s="521"/>
      <c r="B50" s="521"/>
      <c r="C50" s="508"/>
      <c r="D50" s="522"/>
      <c r="E50" s="508"/>
      <c r="F50" s="508"/>
      <c r="G50" s="510"/>
      <c r="H50" s="508"/>
      <c r="I50" s="521" t="s">
        <v>73</v>
      </c>
      <c r="J50" s="521"/>
      <c r="K50" s="521"/>
      <c r="L50" s="521"/>
      <c r="M50" s="521"/>
      <c r="N50" s="521"/>
      <c r="O50" s="521"/>
      <c r="P50" s="521"/>
      <c r="Q50" s="521"/>
      <c r="R50" s="521"/>
      <c r="S50" s="521"/>
      <c r="T50" s="521"/>
      <c r="U50" s="508"/>
      <c r="V50" s="508"/>
      <c r="W50" s="508"/>
      <c r="X50" s="508"/>
    </row>
    <row r="51" spans="1:24" ht="12.95" customHeight="1" x14ac:dyDescent="0.15">
      <c r="A51" s="508"/>
      <c r="B51" s="508" t="s">
        <v>73</v>
      </c>
      <c r="C51" s="508"/>
      <c r="D51" s="522" t="s">
        <v>73</v>
      </c>
      <c r="E51" s="508"/>
      <c r="F51" s="508"/>
      <c r="G51" s="510"/>
      <c r="H51" s="508"/>
      <c r="I51" s="521"/>
      <c r="J51" s="521"/>
      <c r="K51" s="521"/>
      <c r="L51" s="521"/>
      <c r="M51" s="521"/>
      <c r="N51" s="521"/>
      <c r="O51" s="521"/>
      <c r="P51" s="521"/>
      <c r="Q51" s="521"/>
      <c r="R51" s="521"/>
      <c r="S51" s="521"/>
      <c r="T51" s="521"/>
      <c r="U51" s="508"/>
      <c r="V51" s="508"/>
      <c r="W51" s="508"/>
      <c r="X51" s="508"/>
    </row>
    <row r="52" spans="1:24" x14ac:dyDescent="0.15">
      <c r="I52" s="507"/>
      <c r="J52" s="507"/>
      <c r="K52" s="507"/>
      <c r="L52" s="507"/>
      <c r="M52" s="507"/>
      <c r="N52" s="507"/>
      <c r="O52" s="507"/>
      <c r="P52" s="507"/>
      <c r="Q52" s="507"/>
      <c r="R52" s="507"/>
      <c r="S52" s="507"/>
      <c r="T52" s="507"/>
    </row>
    <row r="53" spans="1:24" x14ac:dyDescent="0.15">
      <c r="I53" s="507"/>
      <c r="J53" s="507"/>
      <c r="K53" s="507"/>
      <c r="L53" s="507"/>
      <c r="M53" s="507"/>
      <c r="N53" s="507"/>
      <c r="O53" s="507"/>
      <c r="P53" s="507"/>
      <c r="Q53" s="507"/>
      <c r="R53" s="507"/>
      <c r="S53" s="507"/>
      <c r="T53" s="507"/>
    </row>
    <row r="54" spans="1:24" x14ac:dyDescent="0.15">
      <c r="I54" s="507"/>
      <c r="J54" s="507"/>
      <c r="K54" s="507"/>
      <c r="L54" s="507"/>
      <c r="M54" s="507"/>
      <c r="N54" s="507"/>
      <c r="O54" s="507"/>
      <c r="P54" s="507"/>
      <c r="Q54" s="507"/>
      <c r="R54" s="507"/>
      <c r="S54" s="507"/>
      <c r="T54" s="507"/>
    </row>
    <row r="55" spans="1:24" x14ac:dyDescent="0.15">
      <c r="I55" s="507"/>
      <c r="J55" s="507"/>
      <c r="K55" s="507"/>
      <c r="L55" s="507"/>
      <c r="M55" s="507"/>
      <c r="N55" s="507"/>
      <c r="O55" s="507"/>
      <c r="P55" s="507"/>
      <c r="Q55" s="507"/>
      <c r="R55" s="507"/>
      <c r="S55" s="507"/>
      <c r="T55" s="507"/>
    </row>
    <row r="56" spans="1:24" x14ac:dyDescent="0.15">
      <c r="I56" s="507"/>
      <c r="J56" s="507"/>
      <c r="K56" s="507"/>
      <c r="L56" s="507"/>
      <c r="M56" s="507"/>
      <c r="N56" s="507"/>
      <c r="O56" s="507"/>
      <c r="P56" s="507"/>
      <c r="Q56" s="507"/>
      <c r="R56" s="507"/>
      <c r="S56" s="507"/>
      <c r="T56" s="507"/>
    </row>
    <row r="57" spans="1:24" x14ac:dyDescent="0.15">
      <c r="I57" s="507"/>
      <c r="J57" s="507"/>
      <c r="K57" s="507"/>
      <c r="L57" s="507"/>
      <c r="M57" s="507"/>
      <c r="N57" s="507"/>
      <c r="O57" s="507"/>
      <c r="P57" s="507"/>
      <c r="Q57" s="507"/>
      <c r="R57" s="507"/>
      <c r="S57" s="507"/>
      <c r="T57" s="507"/>
    </row>
    <row r="58" spans="1:24" x14ac:dyDescent="0.15">
      <c r="I58" s="507"/>
      <c r="J58" s="507"/>
      <c r="K58" s="507"/>
      <c r="L58" s="507"/>
      <c r="M58" s="507"/>
      <c r="N58" s="507"/>
      <c r="O58" s="507"/>
      <c r="P58" s="507"/>
      <c r="Q58" s="507"/>
      <c r="R58" s="507"/>
      <c r="S58" s="507"/>
      <c r="T58" s="507"/>
    </row>
    <row r="59" spans="1:24" x14ac:dyDescent="0.15">
      <c r="I59" s="507"/>
      <c r="J59" s="507"/>
      <c r="K59" s="507"/>
      <c r="L59" s="507"/>
      <c r="M59" s="507"/>
      <c r="N59" s="507"/>
      <c r="O59" s="507"/>
      <c r="P59" s="507"/>
      <c r="Q59" s="507"/>
      <c r="R59" s="507"/>
      <c r="S59" s="507"/>
      <c r="T59" s="507"/>
    </row>
    <row r="60" spans="1:24" x14ac:dyDescent="0.15">
      <c r="I60" s="507"/>
      <c r="J60" s="507"/>
      <c r="K60" s="507"/>
      <c r="L60" s="507"/>
      <c r="M60" s="507"/>
      <c r="N60" s="507"/>
      <c r="O60" s="507"/>
      <c r="P60" s="507"/>
      <c r="Q60" s="507"/>
      <c r="R60" s="507"/>
      <c r="S60" s="507"/>
      <c r="T60" s="507"/>
    </row>
    <row r="61" spans="1:24" x14ac:dyDescent="0.15">
      <c r="I61" s="507"/>
      <c r="J61" s="507"/>
      <c r="K61" s="507"/>
      <c r="L61" s="507"/>
      <c r="M61" s="507"/>
      <c r="N61" s="507"/>
      <c r="O61" s="507"/>
      <c r="P61" s="507"/>
      <c r="Q61" s="507"/>
      <c r="R61" s="507"/>
      <c r="S61" s="507"/>
      <c r="T61" s="507"/>
    </row>
    <row r="62" spans="1:24" x14ac:dyDescent="0.15">
      <c r="I62" s="507"/>
      <c r="J62" s="507"/>
      <c r="K62" s="507"/>
      <c r="L62" s="507"/>
      <c r="M62" s="507"/>
      <c r="N62" s="507"/>
      <c r="O62" s="507"/>
      <c r="P62" s="507"/>
      <c r="Q62" s="507"/>
      <c r="R62" s="507"/>
      <c r="S62" s="507"/>
      <c r="T62" s="507"/>
    </row>
    <row r="63" spans="1:24" x14ac:dyDescent="0.15">
      <c r="I63" s="507"/>
      <c r="J63" s="507"/>
      <c r="K63" s="507"/>
      <c r="L63" s="507"/>
      <c r="M63" s="507"/>
      <c r="N63" s="507"/>
      <c r="O63" s="507"/>
      <c r="P63" s="507"/>
      <c r="Q63" s="507"/>
      <c r="R63" s="507"/>
      <c r="S63" s="507"/>
      <c r="T63" s="507"/>
    </row>
    <row r="64" spans="1:24" x14ac:dyDescent="0.15">
      <c r="I64" s="507"/>
      <c r="J64" s="507"/>
      <c r="K64" s="507"/>
      <c r="L64" s="507"/>
      <c r="M64" s="507"/>
      <c r="N64" s="507"/>
      <c r="O64" s="507"/>
      <c r="P64" s="507"/>
      <c r="Q64" s="507"/>
      <c r="R64" s="507"/>
      <c r="S64" s="507"/>
      <c r="T64" s="507"/>
    </row>
    <row r="65" spans="9:20" x14ac:dyDescent="0.15">
      <c r="I65" s="507"/>
      <c r="J65" s="507"/>
      <c r="K65" s="507"/>
      <c r="L65" s="507"/>
      <c r="M65" s="507"/>
      <c r="N65" s="507"/>
      <c r="O65" s="507"/>
      <c r="P65" s="507"/>
      <c r="Q65" s="507"/>
      <c r="R65" s="507"/>
      <c r="S65" s="507"/>
      <c r="T65" s="507"/>
    </row>
    <row r="66" spans="9:20" x14ac:dyDescent="0.15">
      <c r="I66" s="507"/>
      <c r="J66" s="507"/>
      <c r="K66" s="507"/>
      <c r="L66" s="507"/>
      <c r="M66" s="507"/>
      <c r="N66" s="507"/>
      <c r="O66" s="507"/>
      <c r="P66" s="507"/>
      <c r="Q66" s="507"/>
      <c r="R66" s="507"/>
      <c r="S66" s="507"/>
      <c r="T66" s="507"/>
    </row>
    <row r="67" spans="9:20" x14ac:dyDescent="0.15">
      <c r="I67" s="507"/>
      <c r="J67" s="507"/>
      <c r="K67" s="507"/>
      <c r="L67" s="507"/>
      <c r="M67" s="507"/>
      <c r="N67" s="507"/>
      <c r="O67" s="507"/>
      <c r="P67" s="507"/>
      <c r="Q67" s="507"/>
      <c r="R67" s="507"/>
      <c r="S67" s="507"/>
      <c r="T67" s="507"/>
    </row>
    <row r="68" spans="9:20" x14ac:dyDescent="0.15">
      <c r="I68" s="507"/>
      <c r="J68" s="507"/>
      <c r="K68" s="507"/>
      <c r="L68" s="507"/>
      <c r="M68" s="507"/>
      <c r="N68" s="507"/>
      <c r="O68" s="507"/>
      <c r="P68" s="507"/>
      <c r="Q68" s="507"/>
      <c r="R68" s="507"/>
      <c r="S68" s="507"/>
      <c r="T68" s="507"/>
    </row>
    <row r="69" spans="9:20" x14ac:dyDescent="0.15">
      <c r="I69" s="507"/>
      <c r="J69" s="507"/>
      <c r="K69" s="507"/>
      <c r="L69" s="507"/>
      <c r="M69" s="507"/>
      <c r="N69" s="507"/>
      <c r="O69" s="507"/>
      <c r="P69" s="507"/>
      <c r="Q69" s="507"/>
      <c r="R69" s="507"/>
      <c r="S69" s="507"/>
      <c r="T69" s="507"/>
    </row>
    <row r="70" spans="9:20" x14ac:dyDescent="0.15">
      <c r="I70" s="507"/>
      <c r="J70" s="507"/>
      <c r="K70" s="507"/>
      <c r="L70" s="507"/>
      <c r="M70" s="507"/>
      <c r="N70" s="507"/>
      <c r="O70" s="507"/>
      <c r="P70" s="507"/>
      <c r="Q70" s="507"/>
      <c r="R70" s="507"/>
      <c r="S70" s="507"/>
      <c r="T70" s="507"/>
    </row>
    <row r="71" spans="9:20" x14ac:dyDescent="0.15">
      <c r="I71" s="507"/>
      <c r="J71" s="507"/>
      <c r="K71" s="507"/>
      <c r="L71" s="507"/>
      <c r="M71" s="507"/>
      <c r="N71" s="507"/>
      <c r="O71" s="507"/>
      <c r="P71" s="507"/>
      <c r="Q71" s="507"/>
      <c r="R71" s="507"/>
      <c r="S71" s="507"/>
      <c r="T71" s="507"/>
    </row>
    <row r="72" spans="9:20" x14ac:dyDescent="0.15">
      <c r="I72" s="507"/>
      <c r="J72" s="507"/>
      <c r="K72" s="507"/>
      <c r="L72" s="507"/>
      <c r="M72" s="507"/>
      <c r="N72" s="507"/>
      <c r="O72" s="507"/>
      <c r="P72" s="507"/>
      <c r="Q72" s="507"/>
      <c r="R72" s="507"/>
      <c r="S72" s="507"/>
      <c r="T72" s="507"/>
    </row>
    <row r="73" spans="9:20" x14ac:dyDescent="0.15">
      <c r="I73" s="507"/>
      <c r="J73" s="507"/>
      <c r="K73" s="507"/>
      <c r="L73" s="507"/>
      <c r="M73" s="507"/>
      <c r="N73" s="507"/>
      <c r="O73" s="507"/>
      <c r="P73" s="507"/>
      <c r="Q73" s="507"/>
      <c r="R73" s="507"/>
      <c r="S73" s="507"/>
      <c r="T73" s="507"/>
    </row>
    <row r="74" spans="9:20" x14ac:dyDescent="0.15">
      <c r="I74" s="507"/>
      <c r="J74" s="507"/>
      <c r="K74" s="507"/>
      <c r="L74" s="507"/>
      <c r="M74" s="507"/>
      <c r="N74" s="507"/>
      <c r="O74" s="507"/>
      <c r="P74" s="507"/>
      <c r="Q74" s="507"/>
      <c r="R74" s="507"/>
      <c r="S74" s="507"/>
      <c r="T74" s="507"/>
    </row>
    <row r="75" spans="9:20" x14ac:dyDescent="0.15">
      <c r="I75" s="507"/>
      <c r="J75" s="507"/>
      <c r="K75" s="507"/>
      <c r="L75" s="507"/>
      <c r="M75" s="507"/>
      <c r="N75" s="507"/>
      <c r="O75" s="507"/>
      <c r="P75" s="507"/>
      <c r="Q75" s="507"/>
      <c r="R75" s="507"/>
      <c r="S75" s="507"/>
      <c r="T75" s="507"/>
    </row>
    <row r="76" spans="9:20" x14ac:dyDescent="0.15">
      <c r="I76" s="507"/>
      <c r="J76" s="507"/>
      <c r="K76" s="507"/>
      <c r="L76" s="507"/>
      <c r="M76" s="507"/>
      <c r="N76" s="507"/>
      <c r="O76" s="507"/>
      <c r="P76" s="507"/>
      <c r="Q76" s="507"/>
      <c r="R76" s="507"/>
      <c r="S76" s="507"/>
      <c r="T76" s="507"/>
    </row>
    <row r="77" spans="9:20" x14ac:dyDescent="0.15">
      <c r="I77" s="507"/>
      <c r="J77" s="507"/>
      <c r="K77" s="507"/>
      <c r="L77" s="507"/>
      <c r="M77" s="507"/>
      <c r="N77" s="507"/>
      <c r="O77" s="507"/>
      <c r="P77" s="507"/>
      <c r="Q77" s="507"/>
      <c r="R77" s="507"/>
      <c r="S77" s="507"/>
      <c r="T77" s="507"/>
    </row>
    <row r="78" spans="9:20" x14ac:dyDescent="0.15">
      <c r="I78" s="507"/>
      <c r="J78" s="507"/>
      <c r="K78" s="507"/>
      <c r="L78" s="507"/>
      <c r="M78" s="507"/>
      <c r="N78" s="507"/>
      <c r="O78" s="507"/>
      <c r="P78" s="507"/>
      <c r="Q78" s="507"/>
      <c r="R78" s="507"/>
      <c r="S78" s="507"/>
      <c r="T78" s="507"/>
    </row>
    <row r="79" spans="9:20" x14ac:dyDescent="0.15">
      <c r="I79" s="507"/>
      <c r="J79" s="507"/>
      <c r="K79" s="507"/>
      <c r="L79" s="507"/>
      <c r="M79" s="507"/>
      <c r="N79" s="507"/>
      <c r="O79" s="507"/>
      <c r="P79" s="507"/>
      <c r="Q79" s="507"/>
      <c r="R79" s="507"/>
      <c r="S79" s="507"/>
      <c r="T79" s="507"/>
    </row>
    <row r="80" spans="9:20" x14ac:dyDescent="0.15">
      <c r="I80" s="507"/>
      <c r="J80" s="507"/>
      <c r="K80" s="507"/>
      <c r="L80" s="507"/>
      <c r="M80" s="507"/>
      <c r="N80" s="507"/>
      <c r="O80" s="507"/>
      <c r="P80" s="507"/>
      <c r="Q80" s="507"/>
      <c r="R80" s="507"/>
      <c r="S80" s="507"/>
      <c r="T80" s="507"/>
    </row>
    <row r="81" spans="9:20" x14ac:dyDescent="0.15">
      <c r="I81" s="507"/>
      <c r="J81" s="507"/>
      <c r="K81" s="507"/>
      <c r="L81" s="507"/>
      <c r="M81" s="507"/>
      <c r="N81" s="507"/>
      <c r="O81" s="507"/>
      <c r="P81" s="507"/>
      <c r="Q81" s="507"/>
      <c r="R81" s="507"/>
      <c r="S81" s="507"/>
      <c r="T81" s="507"/>
    </row>
    <row r="82" spans="9:20" x14ac:dyDescent="0.15">
      <c r="I82" s="507"/>
      <c r="J82" s="507"/>
      <c r="K82" s="507"/>
      <c r="L82" s="507"/>
      <c r="M82" s="507"/>
      <c r="N82" s="507"/>
      <c r="O82" s="507"/>
      <c r="P82" s="507"/>
      <c r="Q82" s="507"/>
      <c r="R82" s="507"/>
      <c r="S82" s="507"/>
      <c r="T82" s="507"/>
    </row>
    <row r="83" spans="9:20" x14ac:dyDescent="0.15">
      <c r="I83" s="507"/>
      <c r="J83" s="507"/>
      <c r="K83" s="507"/>
      <c r="L83" s="507"/>
      <c r="M83" s="507"/>
      <c r="N83" s="507"/>
      <c r="O83" s="507"/>
      <c r="P83" s="507"/>
      <c r="Q83" s="507"/>
      <c r="R83" s="507"/>
      <c r="S83" s="507"/>
      <c r="T83" s="507"/>
    </row>
    <row r="84" spans="9:20" x14ac:dyDescent="0.15">
      <c r="I84" s="507"/>
      <c r="J84" s="507"/>
      <c r="K84" s="507"/>
      <c r="L84" s="507"/>
      <c r="M84" s="507"/>
      <c r="N84" s="507"/>
      <c r="O84" s="507"/>
      <c r="P84" s="507"/>
      <c r="Q84" s="507"/>
      <c r="R84" s="507"/>
      <c r="S84" s="507"/>
      <c r="T84" s="507"/>
    </row>
    <row r="85" spans="9:20" x14ac:dyDescent="0.15">
      <c r="I85" s="507"/>
      <c r="J85" s="507"/>
      <c r="K85" s="507"/>
      <c r="L85" s="507"/>
      <c r="M85" s="507"/>
      <c r="N85" s="507"/>
      <c r="O85" s="507"/>
      <c r="P85" s="507"/>
      <c r="Q85" s="507"/>
      <c r="R85" s="507"/>
      <c r="S85" s="507"/>
      <c r="T85" s="507"/>
    </row>
    <row r="86" spans="9:20" x14ac:dyDescent="0.15">
      <c r="I86" s="507"/>
      <c r="J86" s="507"/>
      <c r="K86" s="507"/>
      <c r="L86" s="507"/>
      <c r="M86" s="507"/>
      <c r="N86" s="507"/>
      <c r="O86" s="507"/>
      <c r="P86" s="507"/>
      <c r="Q86" s="507"/>
      <c r="R86" s="507"/>
      <c r="S86" s="507"/>
      <c r="T86" s="507"/>
    </row>
    <row r="87" spans="9:20" x14ac:dyDescent="0.15">
      <c r="I87" s="507"/>
      <c r="J87" s="507"/>
      <c r="K87" s="507"/>
      <c r="L87" s="507"/>
      <c r="M87" s="507"/>
      <c r="N87" s="507"/>
      <c r="O87" s="507"/>
      <c r="P87" s="507"/>
      <c r="Q87" s="507"/>
      <c r="R87" s="507"/>
      <c r="S87" s="507"/>
      <c r="T87" s="507"/>
    </row>
    <row r="88" spans="9:20" x14ac:dyDescent="0.15">
      <c r="I88" s="507"/>
      <c r="J88" s="507"/>
      <c r="K88" s="507"/>
      <c r="L88" s="507"/>
      <c r="M88" s="507"/>
      <c r="N88" s="507"/>
      <c r="O88" s="507"/>
      <c r="P88" s="507"/>
      <c r="Q88" s="507"/>
      <c r="R88" s="507"/>
      <c r="S88" s="507"/>
      <c r="T88" s="507"/>
    </row>
    <row r="89" spans="9:20" x14ac:dyDescent="0.15">
      <c r="I89" s="507"/>
      <c r="J89" s="507"/>
      <c r="K89" s="507"/>
      <c r="L89" s="507"/>
      <c r="M89" s="507"/>
      <c r="N89" s="507"/>
      <c r="O89" s="507"/>
      <c r="P89" s="507"/>
      <c r="Q89" s="507"/>
      <c r="R89" s="507"/>
      <c r="S89" s="507"/>
      <c r="T89" s="507"/>
    </row>
    <row r="90" spans="9:20" x14ac:dyDescent="0.15">
      <c r="I90" s="507"/>
      <c r="J90" s="507"/>
      <c r="K90" s="507"/>
      <c r="L90" s="507"/>
      <c r="M90" s="507"/>
      <c r="N90" s="507"/>
      <c r="O90" s="507"/>
      <c r="P90" s="507"/>
      <c r="Q90" s="507"/>
      <c r="R90" s="507"/>
      <c r="S90" s="507"/>
      <c r="T90" s="507"/>
    </row>
    <row r="91" spans="9:20" x14ac:dyDescent="0.15">
      <c r="I91" s="507"/>
      <c r="J91" s="507"/>
      <c r="K91" s="507"/>
      <c r="L91" s="507"/>
      <c r="M91" s="507"/>
      <c r="N91" s="507"/>
      <c r="O91" s="507"/>
      <c r="P91" s="507"/>
      <c r="Q91" s="507"/>
      <c r="R91" s="507"/>
      <c r="S91" s="507"/>
      <c r="T91" s="507"/>
    </row>
    <row r="92" spans="9:20" x14ac:dyDescent="0.15">
      <c r="I92" s="507"/>
      <c r="J92" s="507"/>
      <c r="K92" s="507"/>
      <c r="L92" s="507"/>
      <c r="M92" s="507"/>
      <c r="N92" s="507"/>
      <c r="O92" s="507"/>
      <c r="P92" s="507"/>
      <c r="Q92" s="507"/>
      <c r="R92" s="507"/>
      <c r="S92" s="507"/>
      <c r="T92" s="507"/>
    </row>
    <row r="93" spans="9:20" x14ac:dyDescent="0.15">
      <c r="I93" s="507"/>
      <c r="J93" s="507"/>
      <c r="K93" s="507"/>
      <c r="L93" s="507"/>
      <c r="M93" s="507"/>
      <c r="N93" s="507"/>
      <c r="O93" s="507"/>
      <c r="P93" s="507"/>
      <c r="Q93" s="507"/>
      <c r="R93" s="507"/>
      <c r="S93" s="507"/>
      <c r="T93" s="507"/>
    </row>
    <row r="94" spans="9:20" x14ac:dyDescent="0.15">
      <c r="I94" s="507"/>
      <c r="J94" s="507"/>
      <c r="K94" s="507"/>
      <c r="L94" s="507"/>
      <c r="M94" s="507"/>
      <c r="N94" s="507"/>
      <c r="O94" s="507"/>
      <c r="P94" s="507"/>
      <c r="Q94" s="507"/>
      <c r="R94" s="507"/>
      <c r="S94" s="507"/>
      <c r="T94" s="507"/>
    </row>
    <row r="95" spans="9:20" x14ac:dyDescent="0.15">
      <c r="I95" s="507"/>
      <c r="J95" s="507"/>
      <c r="K95" s="507"/>
      <c r="L95" s="507"/>
      <c r="M95" s="507"/>
      <c r="N95" s="507"/>
      <c r="O95" s="507"/>
      <c r="P95" s="507"/>
      <c r="Q95" s="507"/>
      <c r="R95" s="507"/>
      <c r="S95" s="507"/>
      <c r="T95" s="507"/>
    </row>
    <row r="96" spans="9:20" x14ac:dyDescent="0.15">
      <c r="I96" s="507"/>
      <c r="J96" s="507"/>
      <c r="K96" s="507"/>
      <c r="L96" s="507"/>
      <c r="M96" s="507"/>
      <c r="N96" s="507"/>
      <c r="O96" s="507"/>
      <c r="P96" s="507"/>
      <c r="Q96" s="507"/>
      <c r="R96" s="507"/>
      <c r="S96" s="507"/>
      <c r="T96" s="507"/>
    </row>
    <row r="97" spans="9:20" x14ac:dyDescent="0.15">
      <c r="I97" s="507"/>
      <c r="J97" s="507"/>
      <c r="K97" s="507"/>
      <c r="L97" s="507"/>
      <c r="M97" s="507"/>
      <c r="N97" s="507"/>
      <c r="O97" s="507"/>
      <c r="P97" s="507"/>
      <c r="Q97" s="507"/>
      <c r="R97" s="507"/>
      <c r="S97" s="507"/>
      <c r="T97" s="507"/>
    </row>
    <row r="98" spans="9:20" x14ac:dyDescent="0.15">
      <c r="I98" s="507"/>
      <c r="J98" s="507"/>
      <c r="K98" s="507"/>
      <c r="L98" s="507"/>
      <c r="M98" s="507"/>
      <c r="N98" s="507"/>
      <c r="O98" s="507"/>
      <c r="P98" s="507"/>
      <c r="Q98" s="507"/>
      <c r="R98" s="507"/>
      <c r="S98" s="507"/>
      <c r="T98" s="507"/>
    </row>
    <row r="99" spans="9:20" x14ac:dyDescent="0.15">
      <c r="I99" s="507"/>
      <c r="J99" s="507"/>
      <c r="K99" s="507"/>
      <c r="L99" s="507"/>
      <c r="M99" s="507"/>
      <c r="N99" s="507"/>
      <c r="O99" s="507"/>
      <c r="P99" s="507"/>
      <c r="Q99" s="507"/>
      <c r="R99" s="507"/>
      <c r="S99" s="507"/>
      <c r="T99" s="507"/>
    </row>
    <row r="100" spans="9:20" x14ac:dyDescent="0.15">
      <c r="I100" s="507"/>
      <c r="J100" s="507"/>
      <c r="K100" s="507"/>
      <c r="L100" s="507"/>
      <c r="M100" s="507"/>
      <c r="N100" s="507"/>
      <c r="O100" s="507"/>
      <c r="P100" s="507"/>
      <c r="Q100" s="507"/>
      <c r="R100" s="507"/>
      <c r="S100" s="507"/>
      <c r="T100" s="507"/>
    </row>
    <row r="101" spans="9:20" x14ac:dyDescent="0.15">
      <c r="I101" s="507"/>
      <c r="J101" s="507"/>
      <c r="K101" s="507"/>
      <c r="L101" s="507"/>
      <c r="M101" s="507"/>
      <c r="N101" s="507"/>
      <c r="O101" s="507"/>
      <c r="P101" s="507"/>
      <c r="Q101" s="507"/>
      <c r="R101" s="507"/>
      <c r="S101" s="507"/>
      <c r="T101" s="507"/>
    </row>
    <row r="102" spans="9:20" x14ac:dyDescent="0.15">
      <c r="I102" s="507"/>
      <c r="J102" s="507"/>
      <c r="K102" s="507"/>
      <c r="L102" s="507"/>
      <c r="M102" s="507"/>
      <c r="N102" s="507"/>
      <c r="O102" s="507"/>
      <c r="P102" s="507"/>
      <c r="Q102" s="507"/>
      <c r="R102" s="507"/>
      <c r="S102" s="507"/>
      <c r="T102" s="507"/>
    </row>
    <row r="103" spans="9:20" x14ac:dyDescent="0.15">
      <c r="I103" s="507"/>
      <c r="J103" s="507"/>
      <c r="K103" s="507"/>
      <c r="L103" s="507"/>
      <c r="M103" s="507"/>
      <c r="N103" s="507"/>
      <c r="O103" s="507"/>
      <c r="P103" s="507"/>
      <c r="Q103" s="507"/>
      <c r="R103" s="507"/>
      <c r="S103" s="507"/>
      <c r="T103" s="507"/>
    </row>
    <row r="104" spans="9:20" x14ac:dyDescent="0.15">
      <c r="I104" s="507"/>
      <c r="J104" s="507"/>
      <c r="K104" s="507"/>
      <c r="L104" s="507"/>
      <c r="M104" s="507"/>
      <c r="N104" s="507"/>
      <c r="O104" s="507"/>
      <c r="P104" s="507"/>
      <c r="Q104" s="507"/>
      <c r="R104" s="507"/>
      <c r="S104" s="507"/>
      <c r="T104" s="507"/>
    </row>
    <row r="105" spans="9:20" x14ac:dyDescent="0.15">
      <c r="I105" s="507"/>
      <c r="J105" s="507"/>
      <c r="K105" s="507"/>
      <c r="L105" s="507"/>
      <c r="M105" s="507"/>
      <c r="N105" s="507"/>
      <c r="O105" s="507"/>
      <c r="P105" s="507"/>
      <c r="Q105" s="507"/>
      <c r="R105" s="507"/>
      <c r="S105" s="507"/>
      <c r="T105" s="507"/>
    </row>
    <row r="106" spans="9:20" x14ac:dyDescent="0.15">
      <c r="I106" s="507"/>
      <c r="J106" s="507"/>
      <c r="K106" s="507"/>
      <c r="L106" s="507"/>
      <c r="M106" s="507"/>
      <c r="N106" s="507"/>
      <c r="O106" s="507"/>
      <c r="P106" s="507"/>
      <c r="Q106" s="507"/>
      <c r="R106" s="507"/>
      <c r="S106" s="507"/>
      <c r="T106" s="507"/>
    </row>
    <row r="107" spans="9:20" x14ac:dyDescent="0.15">
      <c r="I107" s="507"/>
      <c r="J107" s="507"/>
      <c r="K107" s="507"/>
      <c r="L107" s="507"/>
      <c r="M107" s="507"/>
      <c r="N107" s="507"/>
      <c r="O107" s="507"/>
      <c r="P107" s="507"/>
      <c r="Q107" s="507"/>
      <c r="R107" s="507"/>
      <c r="S107" s="507"/>
      <c r="T107" s="507"/>
    </row>
    <row r="108" spans="9:20" x14ac:dyDescent="0.15">
      <c r="I108" s="507"/>
      <c r="J108" s="507"/>
      <c r="K108" s="507"/>
      <c r="L108" s="507"/>
      <c r="M108" s="507"/>
      <c r="N108" s="507"/>
      <c r="O108" s="507"/>
      <c r="P108" s="507"/>
      <c r="Q108" s="507"/>
      <c r="R108" s="507"/>
      <c r="S108" s="507"/>
      <c r="T108" s="507"/>
    </row>
    <row r="109" spans="9:20" x14ac:dyDescent="0.15">
      <c r="I109" s="507"/>
      <c r="J109" s="507"/>
      <c r="K109" s="507"/>
      <c r="L109" s="507"/>
      <c r="M109" s="507"/>
      <c r="N109" s="507"/>
      <c r="O109" s="507"/>
      <c r="P109" s="507"/>
      <c r="Q109" s="507"/>
      <c r="R109" s="507"/>
      <c r="S109" s="507"/>
      <c r="T109" s="507"/>
    </row>
    <row r="110" spans="9:20" x14ac:dyDescent="0.15">
      <c r="I110" s="507"/>
      <c r="J110" s="507"/>
      <c r="K110" s="507"/>
      <c r="L110" s="507"/>
      <c r="M110" s="507"/>
      <c r="N110" s="507"/>
      <c r="O110" s="507"/>
      <c r="P110" s="507"/>
      <c r="Q110" s="507"/>
      <c r="R110" s="507"/>
      <c r="S110" s="507"/>
      <c r="T110" s="507"/>
    </row>
    <row r="111" spans="9:20" x14ac:dyDescent="0.15">
      <c r="I111" s="507"/>
      <c r="J111" s="507"/>
      <c r="K111" s="507"/>
      <c r="L111" s="507"/>
      <c r="M111" s="507"/>
      <c r="N111" s="507"/>
      <c r="O111" s="507"/>
      <c r="P111" s="507"/>
      <c r="Q111" s="507"/>
      <c r="R111" s="507"/>
      <c r="S111" s="507"/>
      <c r="T111" s="507"/>
    </row>
    <row r="112" spans="9:20" x14ac:dyDescent="0.15">
      <c r="I112" s="507"/>
      <c r="J112" s="507"/>
      <c r="K112" s="507"/>
      <c r="L112" s="507"/>
      <c r="M112" s="507"/>
      <c r="N112" s="507"/>
      <c r="O112" s="507"/>
      <c r="P112" s="507"/>
      <c r="Q112" s="507"/>
      <c r="R112" s="507"/>
      <c r="S112" s="507"/>
      <c r="T112" s="507"/>
    </row>
    <row r="113" spans="9:20" x14ac:dyDescent="0.15">
      <c r="I113" s="507"/>
      <c r="J113" s="507"/>
      <c r="K113" s="507"/>
      <c r="L113" s="507"/>
      <c r="M113" s="507"/>
      <c r="N113" s="507"/>
      <c r="O113" s="507"/>
      <c r="P113" s="507"/>
      <c r="Q113" s="507"/>
      <c r="R113" s="507"/>
      <c r="S113" s="507"/>
      <c r="T113" s="507"/>
    </row>
    <row r="114" spans="9:20" x14ac:dyDescent="0.15">
      <c r="I114" s="507"/>
      <c r="J114" s="507"/>
      <c r="K114" s="507"/>
      <c r="L114" s="507"/>
      <c r="M114" s="507"/>
      <c r="N114" s="507"/>
      <c r="O114" s="507"/>
      <c r="P114" s="507"/>
      <c r="Q114" s="507"/>
      <c r="R114" s="507"/>
      <c r="S114" s="507"/>
      <c r="T114" s="507"/>
    </row>
    <row r="115" spans="9:20" x14ac:dyDescent="0.15">
      <c r="I115" s="507"/>
      <c r="J115" s="507"/>
      <c r="K115" s="507"/>
      <c r="L115" s="507"/>
      <c r="M115" s="507"/>
      <c r="N115" s="507"/>
      <c r="O115" s="507"/>
      <c r="P115" s="507"/>
      <c r="Q115" s="507"/>
      <c r="R115" s="507"/>
      <c r="S115" s="507"/>
      <c r="T115" s="507"/>
    </row>
    <row r="116" spans="9:20" x14ac:dyDescent="0.15">
      <c r="I116" s="507"/>
      <c r="J116" s="507"/>
      <c r="K116" s="507"/>
      <c r="L116" s="507"/>
      <c r="M116" s="507"/>
      <c r="N116" s="507"/>
      <c r="O116" s="507"/>
      <c r="P116" s="507"/>
      <c r="Q116" s="507"/>
      <c r="R116" s="507"/>
      <c r="S116" s="507"/>
      <c r="T116" s="507"/>
    </row>
    <row r="117" spans="9:20" x14ac:dyDescent="0.15">
      <c r="I117" s="507"/>
      <c r="J117" s="507"/>
      <c r="K117" s="507"/>
      <c r="L117" s="507"/>
      <c r="M117" s="507"/>
      <c r="N117" s="507"/>
      <c r="O117" s="507"/>
      <c r="P117" s="507"/>
      <c r="Q117" s="507"/>
      <c r="R117" s="507"/>
      <c r="S117" s="507"/>
      <c r="T117" s="507"/>
    </row>
    <row r="118" spans="9:20" x14ac:dyDescent="0.15">
      <c r="I118" s="507"/>
      <c r="J118" s="507"/>
      <c r="K118" s="507"/>
      <c r="L118" s="507"/>
      <c r="M118" s="507"/>
      <c r="N118" s="507"/>
      <c r="O118" s="507"/>
      <c r="P118" s="507"/>
      <c r="Q118" s="507"/>
      <c r="R118" s="507"/>
      <c r="S118" s="507"/>
      <c r="T118" s="507"/>
    </row>
    <row r="119" spans="9:20" x14ac:dyDescent="0.15">
      <c r="I119" s="507"/>
      <c r="J119" s="507"/>
      <c r="K119" s="507"/>
      <c r="L119" s="507"/>
      <c r="M119" s="507"/>
      <c r="N119" s="507"/>
      <c r="O119" s="507"/>
      <c r="P119" s="507"/>
      <c r="Q119" s="507"/>
      <c r="R119" s="507"/>
      <c r="S119" s="507"/>
      <c r="T119" s="507"/>
    </row>
    <row r="120" spans="9:20" x14ac:dyDescent="0.15">
      <c r="I120" s="507"/>
      <c r="J120" s="507"/>
      <c r="K120" s="507"/>
      <c r="L120" s="507"/>
      <c r="M120" s="507"/>
      <c r="N120" s="507"/>
      <c r="O120" s="507"/>
      <c r="P120" s="507"/>
      <c r="Q120" s="507"/>
      <c r="R120" s="507"/>
      <c r="S120" s="507"/>
      <c r="T120" s="507"/>
    </row>
    <row r="121" spans="9:20" x14ac:dyDescent="0.15">
      <c r="I121" s="507"/>
      <c r="J121" s="507"/>
      <c r="K121" s="507"/>
      <c r="L121" s="507"/>
      <c r="M121" s="507"/>
      <c r="N121" s="507"/>
      <c r="O121" s="507"/>
      <c r="P121" s="507"/>
      <c r="Q121" s="507"/>
      <c r="R121" s="507"/>
      <c r="S121" s="507"/>
      <c r="T121" s="507"/>
    </row>
    <row r="122" spans="9:20" x14ac:dyDescent="0.15">
      <c r="I122" s="507"/>
      <c r="J122" s="507"/>
      <c r="K122" s="507"/>
      <c r="L122" s="507"/>
      <c r="M122" s="507"/>
      <c r="N122" s="507"/>
      <c r="O122" s="507"/>
      <c r="P122" s="507"/>
      <c r="Q122" s="507"/>
      <c r="R122" s="507"/>
      <c r="S122" s="507"/>
      <c r="T122" s="507"/>
    </row>
    <row r="123" spans="9:20" x14ac:dyDescent="0.15">
      <c r="I123" s="507"/>
      <c r="J123" s="507"/>
      <c r="K123" s="507"/>
      <c r="L123" s="507"/>
      <c r="M123" s="507"/>
      <c r="N123" s="507"/>
      <c r="O123" s="507"/>
      <c r="P123" s="507"/>
      <c r="Q123" s="507"/>
      <c r="R123" s="507"/>
      <c r="S123" s="507"/>
      <c r="T123" s="507"/>
    </row>
    <row r="124" spans="9:20" x14ac:dyDescent="0.15">
      <c r="I124" s="507"/>
      <c r="J124" s="507"/>
      <c r="K124" s="507"/>
      <c r="L124" s="507"/>
      <c r="M124" s="507"/>
      <c r="N124" s="507"/>
      <c r="O124" s="507"/>
      <c r="P124" s="507"/>
      <c r="Q124" s="507"/>
      <c r="R124" s="507"/>
      <c r="S124" s="507"/>
      <c r="T124" s="507"/>
    </row>
    <row r="125" spans="9:20" x14ac:dyDescent="0.15">
      <c r="I125" s="507"/>
      <c r="J125" s="507"/>
      <c r="K125" s="507"/>
      <c r="L125" s="507"/>
      <c r="M125" s="507"/>
      <c r="N125" s="507"/>
      <c r="O125" s="507"/>
      <c r="P125" s="507"/>
      <c r="Q125" s="507"/>
      <c r="R125" s="507"/>
      <c r="S125" s="507"/>
      <c r="T125" s="507"/>
    </row>
    <row r="126" spans="9:20" x14ac:dyDescent="0.15">
      <c r="I126" s="507"/>
      <c r="J126" s="507"/>
      <c r="K126" s="507"/>
      <c r="L126" s="507"/>
      <c r="M126" s="507"/>
      <c r="N126" s="507"/>
      <c r="O126" s="507"/>
      <c r="P126" s="507"/>
      <c r="Q126" s="507"/>
      <c r="R126" s="507"/>
      <c r="S126" s="507"/>
      <c r="T126" s="507"/>
    </row>
    <row r="127" spans="9:20" x14ac:dyDescent="0.15">
      <c r="I127" s="507"/>
      <c r="J127" s="507"/>
      <c r="K127" s="507"/>
      <c r="L127" s="507"/>
      <c r="M127" s="507"/>
      <c r="N127" s="507"/>
      <c r="O127" s="507"/>
      <c r="P127" s="507"/>
      <c r="Q127" s="507"/>
      <c r="R127" s="507"/>
      <c r="S127" s="507"/>
      <c r="T127" s="507"/>
    </row>
    <row r="128" spans="9:20" x14ac:dyDescent="0.15">
      <c r="I128" s="507"/>
      <c r="J128" s="507"/>
      <c r="K128" s="507"/>
      <c r="L128" s="507"/>
      <c r="M128" s="507"/>
      <c r="N128" s="507"/>
      <c r="O128" s="507"/>
      <c r="P128" s="507"/>
      <c r="Q128" s="507"/>
      <c r="R128" s="507"/>
      <c r="S128" s="507"/>
      <c r="T128" s="507"/>
    </row>
    <row r="129" spans="9:20" x14ac:dyDescent="0.15">
      <c r="I129" s="507"/>
      <c r="J129" s="507"/>
      <c r="K129" s="507"/>
      <c r="L129" s="507"/>
      <c r="M129" s="507"/>
      <c r="N129" s="507"/>
      <c r="O129" s="507"/>
      <c r="P129" s="507"/>
      <c r="Q129" s="507"/>
      <c r="R129" s="507"/>
      <c r="S129" s="507"/>
      <c r="T129" s="507"/>
    </row>
    <row r="130" spans="9:20" x14ac:dyDescent="0.15">
      <c r="I130" s="507"/>
      <c r="J130" s="507"/>
      <c r="K130" s="507"/>
      <c r="L130" s="507"/>
      <c r="M130" s="507"/>
      <c r="N130" s="507"/>
      <c r="O130" s="507"/>
      <c r="P130" s="507"/>
      <c r="Q130" s="507"/>
      <c r="R130" s="507"/>
      <c r="S130" s="507"/>
      <c r="T130" s="507"/>
    </row>
    <row r="131" spans="9:20" x14ac:dyDescent="0.15">
      <c r="I131" s="507"/>
      <c r="J131" s="507"/>
      <c r="K131" s="507"/>
      <c r="L131" s="507"/>
      <c r="M131" s="507"/>
      <c r="N131" s="507"/>
      <c r="O131" s="507"/>
      <c r="P131" s="507"/>
      <c r="Q131" s="507"/>
      <c r="R131" s="507"/>
      <c r="S131" s="507"/>
      <c r="T131" s="507"/>
    </row>
    <row r="132" spans="9:20" x14ac:dyDescent="0.15">
      <c r="I132" s="507"/>
      <c r="J132" s="507"/>
      <c r="K132" s="507"/>
      <c r="L132" s="507"/>
      <c r="M132" s="507"/>
      <c r="N132" s="507"/>
      <c r="O132" s="507"/>
      <c r="P132" s="507"/>
      <c r="Q132" s="507"/>
      <c r="R132" s="507"/>
      <c r="S132" s="507"/>
      <c r="T132" s="507"/>
    </row>
    <row r="133" spans="9:20" x14ac:dyDescent="0.15">
      <c r="I133" s="507"/>
      <c r="J133" s="507"/>
      <c r="K133" s="507"/>
      <c r="L133" s="507"/>
      <c r="M133" s="507"/>
      <c r="N133" s="507"/>
      <c r="O133" s="507"/>
      <c r="P133" s="507"/>
      <c r="Q133" s="507"/>
      <c r="R133" s="507"/>
      <c r="S133" s="507"/>
      <c r="T133" s="507"/>
    </row>
    <row r="134" spans="9:20" x14ac:dyDescent="0.15">
      <c r="I134" s="507"/>
      <c r="J134" s="507"/>
      <c r="K134" s="507"/>
      <c r="L134" s="507"/>
      <c r="M134" s="507"/>
      <c r="N134" s="507"/>
      <c r="O134" s="507"/>
      <c r="P134" s="507"/>
      <c r="Q134" s="507"/>
      <c r="R134" s="507"/>
      <c r="S134" s="507"/>
      <c r="T134" s="507"/>
    </row>
    <row r="135" spans="9:20" x14ac:dyDescent="0.15">
      <c r="I135" s="507"/>
      <c r="J135" s="507"/>
      <c r="K135" s="507"/>
      <c r="L135" s="507"/>
      <c r="M135" s="507"/>
      <c r="N135" s="507"/>
      <c r="O135" s="507"/>
      <c r="P135" s="507"/>
      <c r="Q135" s="507"/>
      <c r="R135" s="507"/>
      <c r="S135" s="507"/>
      <c r="T135" s="507"/>
    </row>
    <row r="136" spans="9:20" x14ac:dyDescent="0.15">
      <c r="I136" s="507"/>
      <c r="J136" s="507"/>
      <c r="K136" s="507"/>
      <c r="L136" s="507"/>
      <c r="M136" s="507"/>
      <c r="N136" s="507"/>
      <c r="O136" s="507"/>
      <c r="P136" s="507"/>
      <c r="Q136" s="507"/>
      <c r="R136" s="507"/>
      <c r="S136" s="507"/>
      <c r="T136" s="507"/>
    </row>
    <row r="137" spans="9:20" x14ac:dyDescent="0.15">
      <c r="I137" s="507"/>
      <c r="J137" s="507"/>
      <c r="K137" s="507"/>
      <c r="L137" s="507"/>
      <c r="M137" s="507"/>
      <c r="N137" s="507"/>
      <c r="O137" s="507"/>
      <c r="P137" s="507"/>
      <c r="Q137" s="507"/>
      <c r="R137" s="507"/>
      <c r="S137" s="507"/>
      <c r="T137" s="507"/>
    </row>
    <row r="138" spans="9:20" x14ac:dyDescent="0.15">
      <c r="I138" s="507"/>
      <c r="J138" s="507"/>
      <c r="K138" s="507"/>
      <c r="L138" s="507"/>
      <c r="M138" s="507"/>
      <c r="N138" s="507"/>
      <c r="O138" s="507"/>
      <c r="P138" s="507"/>
      <c r="Q138" s="507"/>
      <c r="R138" s="507"/>
      <c r="S138" s="507"/>
      <c r="T138" s="507"/>
    </row>
    <row r="139" spans="9:20" x14ac:dyDescent="0.15">
      <c r="I139" s="507"/>
      <c r="J139" s="507"/>
      <c r="K139" s="507"/>
      <c r="L139" s="507"/>
      <c r="M139" s="507"/>
      <c r="N139" s="507"/>
      <c r="O139" s="507"/>
      <c r="P139" s="507"/>
      <c r="Q139" s="507"/>
      <c r="R139" s="507"/>
      <c r="S139" s="507"/>
      <c r="T139" s="507"/>
    </row>
    <row r="140" spans="9:20" x14ac:dyDescent="0.15">
      <c r="I140" s="507"/>
      <c r="J140" s="507"/>
      <c r="K140" s="507"/>
      <c r="L140" s="507"/>
      <c r="M140" s="507"/>
      <c r="N140" s="507"/>
      <c r="O140" s="507"/>
      <c r="P140" s="507"/>
      <c r="Q140" s="507"/>
      <c r="R140" s="507"/>
      <c r="S140" s="507"/>
      <c r="T140" s="507"/>
    </row>
    <row r="141" spans="9:20" x14ac:dyDescent="0.15">
      <c r="I141" s="507"/>
      <c r="J141" s="507"/>
      <c r="K141" s="507"/>
      <c r="L141" s="507"/>
      <c r="M141" s="507"/>
      <c r="N141" s="507"/>
      <c r="O141" s="507"/>
      <c r="P141" s="507"/>
      <c r="Q141" s="507"/>
      <c r="R141" s="507"/>
      <c r="S141" s="507"/>
      <c r="T141" s="507"/>
    </row>
    <row r="142" spans="9:20" x14ac:dyDescent="0.15">
      <c r="I142" s="507"/>
      <c r="J142" s="507"/>
      <c r="K142" s="507"/>
      <c r="L142" s="507"/>
      <c r="M142" s="507"/>
      <c r="N142" s="507"/>
      <c r="O142" s="507"/>
      <c r="P142" s="507"/>
      <c r="Q142" s="507"/>
      <c r="R142" s="507"/>
      <c r="S142" s="507"/>
      <c r="T142" s="507"/>
    </row>
    <row r="143" spans="9:20" x14ac:dyDescent="0.15">
      <c r="I143" s="507"/>
      <c r="J143" s="507"/>
      <c r="K143" s="507"/>
      <c r="L143" s="507"/>
      <c r="M143" s="507"/>
      <c r="N143" s="507"/>
      <c r="O143" s="507"/>
      <c r="P143" s="507"/>
      <c r="Q143" s="507"/>
      <c r="R143" s="507"/>
      <c r="S143" s="507"/>
      <c r="T143" s="507"/>
    </row>
    <row r="144" spans="9:20" x14ac:dyDescent="0.15">
      <c r="I144" s="507"/>
      <c r="J144" s="507"/>
      <c r="K144" s="507"/>
      <c r="L144" s="507"/>
      <c r="M144" s="507"/>
      <c r="N144" s="507"/>
      <c r="O144" s="507"/>
      <c r="P144" s="507"/>
      <c r="Q144" s="507"/>
      <c r="R144" s="507"/>
      <c r="S144" s="507"/>
      <c r="T144" s="507"/>
    </row>
    <row r="145" spans="9:20" x14ac:dyDescent="0.15">
      <c r="I145" s="507"/>
      <c r="J145" s="507"/>
      <c r="K145" s="507"/>
      <c r="L145" s="507"/>
      <c r="M145" s="507"/>
      <c r="N145" s="507"/>
      <c r="O145" s="507"/>
      <c r="P145" s="507"/>
      <c r="Q145" s="507"/>
      <c r="R145" s="507"/>
      <c r="S145" s="507"/>
      <c r="T145" s="507"/>
    </row>
    <row r="146" spans="9:20" x14ac:dyDescent="0.15">
      <c r="I146" s="507"/>
      <c r="J146" s="507"/>
      <c r="K146" s="507"/>
      <c r="L146" s="507"/>
      <c r="M146" s="507"/>
      <c r="N146" s="507"/>
      <c r="O146" s="507"/>
      <c r="P146" s="507"/>
      <c r="Q146" s="507"/>
      <c r="R146" s="507"/>
      <c r="S146" s="507"/>
      <c r="T146" s="507"/>
    </row>
    <row r="147" spans="9:20" x14ac:dyDescent="0.15">
      <c r="I147" s="507"/>
      <c r="J147" s="507"/>
      <c r="K147" s="507"/>
      <c r="L147" s="507"/>
      <c r="M147" s="507"/>
      <c r="N147" s="507"/>
      <c r="O147" s="507"/>
      <c r="P147" s="507"/>
      <c r="Q147" s="507"/>
      <c r="R147" s="507"/>
      <c r="S147" s="507"/>
      <c r="T147" s="507"/>
    </row>
    <row r="148" spans="9:20" x14ac:dyDescent="0.15">
      <c r="I148" s="507"/>
      <c r="J148" s="507"/>
      <c r="K148" s="507"/>
      <c r="L148" s="507"/>
      <c r="M148" s="507"/>
      <c r="N148" s="507"/>
      <c r="O148" s="507"/>
      <c r="P148" s="507"/>
      <c r="Q148" s="507"/>
      <c r="R148" s="507"/>
      <c r="S148" s="507"/>
      <c r="T148" s="507"/>
    </row>
    <row r="149" spans="9:20" x14ac:dyDescent="0.15">
      <c r="I149" s="507"/>
      <c r="J149" s="507"/>
      <c r="K149" s="507"/>
      <c r="L149" s="507"/>
      <c r="M149" s="507"/>
      <c r="N149" s="507"/>
      <c r="O149" s="507"/>
      <c r="P149" s="507"/>
      <c r="Q149" s="507"/>
      <c r="R149" s="507"/>
      <c r="S149" s="507"/>
      <c r="T149" s="507"/>
    </row>
    <row r="150" spans="9:20" x14ac:dyDescent="0.15">
      <c r="I150" s="507"/>
      <c r="J150" s="507"/>
      <c r="K150" s="507"/>
      <c r="L150" s="507"/>
      <c r="M150" s="507"/>
      <c r="N150" s="507"/>
      <c r="O150" s="507"/>
      <c r="P150" s="507"/>
      <c r="Q150" s="507"/>
      <c r="R150" s="507"/>
      <c r="S150" s="507"/>
      <c r="T150" s="507"/>
    </row>
    <row r="151" spans="9:20" x14ac:dyDescent="0.15">
      <c r="I151" s="507"/>
      <c r="J151" s="507"/>
      <c r="K151" s="507"/>
      <c r="L151" s="507"/>
      <c r="M151" s="507"/>
      <c r="N151" s="507"/>
      <c r="O151" s="507"/>
      <c r="P151" s="507"/>
      <c r="Q151" s="507"/>
      <c r="R151" s="507"/>
      <c r="S151" s="507"/>
      <c r="T151" s="507"/>
    </row>
    <row r="152" spans="9:20" x14ac:dyDescent="0.15">
      <c r="I152" s="507"/>
      <c r="J152" s="507"/>
      <c r="K152" s="507"/>
      <c r="L152" s="507"/>
      <c r="M152" s="507"/>
      <c r="N152" s="507"/>
      <c r="O152" s="507"/>
      <c r="P152" s="507"/>
      <c r="Q152" s="507"/>
      <c r="R152" s="507"/>
      <c r="S152" s="507"/>
      <c r="T152" s="507"/>
    </row>
    <row r="153" spans="9:20" x14ac:dyDescent="0.15">
      <c r="I153" s="507"/>
      <c r="J153" s="507"/>
      <c r="K153" s="507"/>
      <c r="L153" s="507"/>
      <c r="M153" s="507"/>
      <c r="N153" s="507"/>
      <c r="O153" s="507"/>
      <c r="P153" s="507"/>
      <c r="Q153" s="507"/>
      <c r="R153" s="507"/>
      <c r="S153" s="507"/>
      <c r="T153" s="507"/>
    </row>
    <row r="154" spans="9:20" x14ac:dyDescent="0.15">
      <c r="I154" s="507"/>
      <c r="J154" s="507"/>
      <c r="K154" s="507"/>
      <c r="L154" s="507"/>
      <c r="M154" s="507"/>
      <c r="N154" s="507"/>
      <c r="O154" s="507"/>
      <c r="P154" s="507"/>
      <c r="Q154" s="507"/>
      <c r="R154" s="507"/>
      <c r="S154" s="507"/>
      <c r="T154" s="507"/>
    </row>
    <row r="155" spans="9:20" x14ac:dyDescent="0.15">
      <c r="I155" s="507"/>
      <c r="J155" s="507"/>
      <c r="K155" s="507"/>
      <c r="L155" s="507"/>
      <c r="M155" s="507"/>
      <c r="N155" s="507"/>
      <c r="O155" s="507"/>
      <c r="P155" s="507"/>
      <c r="Q155" s="507"/>
      <c r="R155" s="507"/>
      <c r="S155" s="507"/>
      <c r="T155" s="507"/>
    </row>
    <row r="156" spans="9:20" x14ac:dyDescent="0.15">
      <c r="I156" s="507"/>
      <c r="J156" s="507"/>
      <c r="K156" s="507"/>
      <c r="L156" s="507"/>
      <c r="M156" s="507"/>
      <c r="N156" s="507"/>
      <c r="O156" s="507"/>
      <c r="P156" s="507"/>
      <c r="Q156" s="507"/>
      <c r="R156" s="507"/>
      <c r="S156" s="507"/>
      <c r="T156" s="507"/>
    </row>
    <row r="157" spans="9:20" x14ac:dyDescent="0.15">
      <c r="I157" s="507"/>
      <c r="J157" s="507"/>
      <c r="K157" s="507"/>
      <c r="L157" s="507"/>
      <c r="M157" s="507"/>
      <c r="N157" s="507"/>
      <c r="O157" s="507"/>
      <c r="P157" s="507"/>
      <c r="Q157" s="507"/>
      <c r="R157" s="507"/>
      <c r="S157" s="507"/>
      <c r="T157" s="507"/>
    </row>
    <row r="158" spans="9:20" x14ac:dyDescent="0.15">
      <c r="I158" s="507"/>
      <c r="J158" s="507"/>
      <c r="K158" s="507"/>
      <c r="L158" s="507"/>
      <c r="M158" s="507"/>
      <c r="N158" s="507"/>
      <c r="O158" s="507"/>
      <c r="P158" s="507"/>
      <c r="Q158" s="507"/>
      <c r="R158" s="507"/>
      <c r="S158" s="507"/>
      <c r="T158" s="507"/>
    </row>
    <row r="159" spans="9:20" x14ac:dyDescent="0.15">
      <c r="I159" s="507"/>
      <c r="J159" s="507"/>
      <c r="K159" s="507"/>
      <c r="L159" s="507"/>
      <c r="M159" s="507"/>
      <c r="N159" s="507"/>
      <c r="O159" s="507"/>
      <c r="P159" s="507"/>
      <c r="Q159" s="507"/>
      <c r="R159" s="507"/>
      <c r="S159" s="507"/>
      <c r="T159" s="507"/>
    </row>
    <row r="160" spans="9:20" x14ac:dyDescent="0.15">
      <c r="I160" s="507"/>
      <c r="J160" s="507"/>
      <c r="K160" s="507"/>
      <c r="L160" s="507"/>
      <c r="M160" s="507"/>
      <c r="N160" s="507"/>
      <c r="O160" s="507"/>
      <c r="P160" s="507"/>
      <c r="Q160" s="507"/>
      <c r="R160" s="507"/>
      <c r="S160" s="507"/>
      <c r="T160" s="507"/>
    </row>
    <row r="161" spans="9:20" x14ac:dyDescent="0.15">
      <c r="I161" s="507"/>
      <c r="J161" s="507"/>
      <c r="K161" s="507"/>
      <c r="L161" s="507"/>
      <c r="M161" s="507"/>
      <c r="N161" s="507"/>
      <c r="O161" s="507"/>
      <c r="P161" s="507"/>
      <c r="Q161" s="507"/>
      <c r="R161" s="507"/>
      <c r="S161" s="507"/>
      <c r="T161" s="507"/>
    </row>
    <row r="162" spans="9:20" x14ac:dyDescent="0.15">
      <c r="I162" s="507"/>
      <c r="J162" s="507"/>
      <c r="K162" s="507"/>
      <c r="L162" s="507"/>
      <c r="M162" s="507"/>
      <c r="N162" s="507"/>
      <c r="O162" s="507"/>
      <c r="P162" s="507"/>
      <c r="Q162" s="507"/>
      <c r="R162" s="507"/>
      <c r="S162" s="507"/>
      <c r="T162" s="507"/>
    </row>
    <row r="163" spans="9:20" x14ac:dyDescent="0.15">
      <c r="I163" s="507"/>
      <c r="J163" s="507"/>
      <c r="K163" s="507"/>
      <c r="L163" s="507"/>
      <c r="M163" s="507"/>
      <c r="N163" s="507"/>
      <c r="O163" s="507"/>
      <c r="P163" s="507"/>
      <c r="Q163" s="507"/>
      <c r="R163" s="507"/>
      <c r="S163" s="507"/>
      <c r="T163" s="507"/>
    </row>
    <row r="164" spans="9:20" x14ac:dyDescent="0.15">
      <c r="I164" s="507"/>
      <c r="J164" s="507"/>
      <c r="K164" s="507"/>
      <c r="L164" s="507"/>
      <c r="M164" s="507"/>
      <c r="N164" s="507"/>
      <c r="O164" s="507"/>
      <c r="P164" s="507"/>
      <c r="Q164" s="507"/>
      <c r="R164" s="507"/>
      <c r="S164" s="507"/>
      <c r="T164" s="507"/>
    </row>
    <row r="165" spans="9:20" x14ac:dyDescent="0.15">
      <c r="I165" s="507"/>
      <c r="J165" s="507"/>
      <c r="K165" s="507"/>
      <c r="L165" s="507"/>
      <c r="M165" s="507"/>
      <c r="N165" s="507"/>
      <c r="O165" s="507"/>
      <c r="P165" s="507"/>
      <c r="Q165" s="507"/>
      <c r="R165" s="507"/>
      <c r="S165" s="507"/>
      <c r="T165" s="507"/>
    </row>
    <row r="166" spans="9:20" x14ac:dyDescent="0.15">
      <c r="I166" s="507"/>
      <c r="J166" s="507"/>
      <c r="K166" s="507"/>
      <c r="L166" s="507"/>
      <c r="M166" s="507"/>
      <c r="N166" s="507"/>
      <c r="O166" s="507"/>
      <c r="P166" s="507"/>
      <c r="Q166" s="507"/>
      <c r="R166" s="507"/>
      <c r="S166" s="507"/>
      <c r="T166" s="507"/>
    </row>
    <row r="167" spans="9:20" x14ac:dyDescent="0.15">
      <c r="I167" s="507"/>
      <c r="J167" s="507"/>
      <c r="K167" s="507"/>
      <c r="L167" s="507"/>
      <c r="M167" s="507"/>
      <c r="N167" s="507"/>
      <c r="O167" s="507"/>
      <c r="P167" s="507"/>
      <c r="Q167" s="507"/>
      <c r="R167" s="507"/>
      <c r="S167" s="507"/>
      <c r="T167" s="507"/>
    </row>
    <row r="168" spans="9:20" x14ac:dyDescent="0.15">
      <c r="I168" s="507"/>
      <c r="J168" s="507"/>
      <c r="K168" s="507"/>
      <c r="L168" s="507"/>
      <c r="M168" s="507"/>
      <c r="N168" s="507"/>
      <c r="O168" s="507"/>
      <c r="P168" s="507"/>
      <c r="Q168" s="507"/>
      <c r="R168" s="507"/>
      <c r="S168" s="507"/>
      <c r="T168" s="507"/>
    </row>
    <row r="169" spans="9:20" x14ac:dyDescent="0.15">
      <c r="I169" s="507"/>
      <c r="J169" s="507"/>
      <c r="K169" s="507"/>
      <c r="L169" s="507"/>
      <c r="M169" s="507"/>
      <c r="N169" s="507"/>
      <c r="O169" s="507"/>
      <c r="P169" s="507"/>
      <c r="Q169" s="507"/>
      <c r="R169" s="507"/>
      <c r="S169" s="507"/>
      <c r="T169" s="507"/>
    </row>
    <row r="170" spans="9:20" x14ac:dyDescent="0.15">
      <c r="I170" s="507"/>
      <c r="J170" s="507"/>
      <c r="K170" s="507"/>
      <c r="L170" s="507"/>
      <c r="M170" s="507"/>
      <c r="N170" s="507"/>
      <c r="O170" s="507"/>
      <c r="P170" s="507"/>
      <c r="Q170" s="507"/>
      <c r="R170" s="507"/>
      <c r="S170" s="507"/>
      <c r="T170" s="507"/>
    </row>
    <row r="171" spans="9:20" x14ac:dyDescent="0.15">
      <c r="I171" s="507"/>
      <c r="J171" s="507"/>
      <c r="K171" s="507"/>
      <c r="L171" s="507"/>
      <c r="M171" s="507"/>
      <c r="N171" s="507"/>
      <c r="O171" s="507"/>
      <c r="P171" s="507"/>
      <c r="Q171" s="507"/>
      <c r="R171" s="507"/>
      <c r="S171" s="507"/>
      <c r="T171" s="507"/>
    </row>
    <row r="172" spans="9:20" x14ac:dyDescent="0.15">
      <c r="I172" s="507"/>
      <c r="J172" s="507"/>
      <c r="K172" s="507"/>
      <c r="L172" s="507"/>
      <c r="M172" s="507"/>
      <c r="N172" s="507"/>
      <c r="O172" s="507"/>
      <c r="P172" s="507"/>
      <c r="Q172" s="507"/>
      <c r="R172" s="507"/>
      <c r="S172" s="507"/>
      <c r="T172" s="507"/>
    </row>
    <row r="173" spans="9:20" x14ac:dyDescent="0.15">
      <c r="I173" s="507"/>
      <c r="J173" s="507"/>
      <c r="K173" s="507"/>
      <c r="L173" s="507"/>
      <c r="M173" s="507"/>
      <c r="N173" s="507"/>
      <c r="O173" s="507"/>
      <c r="P173" s="507"/>
      <c r="Q173" s="507"/>
      <c r="R173" s="507"/>
      <c r="S173" s="507"/>
      <c r="T173" s="507"/>
    </row>
    <row r="174" spans="9:20" x14ac:dyDescent="0.15">
      <c r="I174" s="507"/>
      <c r="J174" s="507"/>
      <c r="K174" s="507"/>
      <c r="L174" s="507"/>
      <c r="M174" s="507"/>
      <c r="N174" s="507"/>
      <c r="O174" s="507"/>
      <c r="P174" s="507"/>
      <c r="Q174" s="507"/>
      <c r="R174" s="507"/>
      <c r="S174" s="507"/>
      <c r="T174" s="507"/>
    </row>
    <row r="175" spans="9:20" x14ac:dyDescent="0.15">
      <c r="I175" s="507"/>
      <c r="J175" s="507"/>
      <c r="K175" s="507"/>
      <c r="L175" s="507"/>
      <c r="M175" s="507"/>
      <c r="N175" s="507"/>
      <c r="O175" s="507"/>
      <c r="P175" s="507"/>
      <c r="Q175" s="507"/>
      <c r="R175" s="507"/>
      <c r="S175" s="507"/>
      <c r="T175" s="507"/>
    </row>
    <row r="176" spans="9:20" x14ac:dyDescent="0.15">
      <c r="I176" s="507"/>
      <c r="J176" s="507"/>
      <c r="K176" s="507"/>
      <c r="L176" s="507"/>
      <c r="M176" s="507"/>
      <c r="N176" s="507"/>
      <c r="O176" s="507"/>
      <c r="P176" s="507"/>
      <c r="Q176" s="507"/>
      <c r="R176" s="507"/>
      <c r="S176" s="507"/>
      <c r="T176" s="507"/>
    </row>
    <row r="177" spans="9:20" x14ac:dyDescent="0.15">
      <c r="I177" s="507"/>
      <c r="J177" s="507"/>
      <c r="K177" s="507"/>
      <c r="L177" s="507"/>
      <c r="M177" s="507"/>
      <c r="N177" s="507"/>
      <c r="O177" s="507"/>
      <c r="P177" s="507"/>
      <c r="Q177" s="507"/>
      <c r="R177" s="507"/>
      <c r="S177" s="507"/>
      <c r="T177" s="507"/>
    </row>
    <row r="178" spans="9:20" x14ac:dyDescent="0.15">
      <c r="I178" s="507"/>
      <c r="J178" s="507"/>
      <c r="K178" s="507"/>
      <c r="L178" s="507"/>
      <c r="M178" s="507"/>
      <c r="N178" s="507"/>
      <c r="O178" s="507"/>
      <c r="P178" s="507"/>
      <c r="Q178" s="507"/>
      <c r="R178" s="507"/>
      <c r="S178" s="507"/>
      <c r="T178" s="507"/>
    </row>
    <row r="179" spans="9:20" x14ac:dyDescent="0.15">
      <c r="I179" s="507"/>
      <c r="J179" s="507"/>
      <c r="K179" s="507"/>
      <c r="L179" s="507"/>
      <c r="M179" s="507"/>
      <c r="N179" s="507"/>
      <c r="O179" s="507"/>
      <c r="P179" s="507"/>
      <c r="Q179" s="507"/>
      <c r="R179" s="507"/>
      <c r="S179" s="507"/>
      <c r="T179" s="507"/>
    </row>
    <row r="180" spans="9:20" x14ac:dyDescent="0.15">
      <c r="I180" s="507"/>
      <c r="J180" s="507"/>
      <c r="K180" s="507"/>
      <c r="L180" s="507"/>
      <c r="M180" s="507"/>
      <c r="N180" s="507"/>
      <c r="O180" s="507"/>
      <c r="P180" s="507"/>
      <c r="Q180" s="507"/>
      <c r="R180" s="507"/>
      <c r="S180" s="507"/>
      <c r="T180" s="507"/>
    </row>
    <row r="181" spans="9:20" x14ac:dyDescent="0.15">
      <c r="I181" s="507"/>
      <c r="J181" s="507"/>
      <c r="K181" s="507"/>
      <c r="L181" s="507"/>
      <c r="M181" s="507"/>
      <c r="N181" s="507"/>
      <c r="O181" s="507"/>
      <c r="P181" s="507"/>
      <c r="Q181" s="507"/>
      <c r="R181" s="507"/>
      <c r="S181" s="507"/>
      <c r="T181" s="507"/>
    </row>
    <row r="182" spans="9:20" x14ac:dyDescent="0.15">
      <c r="I182" s="507"/>
      <c r="J182" s="507"/>
      <c r="K182" s="507"/>
      <c r="L182" s="507"/>
      <c r="M182" s="507"/>
      <c r="N182" s="507"/>
      <c r="O182" s="507"/>
      <c r="P182" s="507"/>
      <c r="Q182" s="507"/>
      <c r="R182" s="507"/>
      <c r="S182" s="507"/>
      <c r="T182" s="507"/>
    </row>
    <row r="183" spans="9:20" x14ac:dyDescent="0.15">
      <c r="I183" s="507"/>
      <c r="J183" s="507"/>
      <c r="K183" s="507"/>
      <c r="L183" s="507"/>
      <c r="M183" s="507"/>
      <c r="N183" s="507"/>
      <c r="O183" s="507"/>
      <c r="P183" s="507"/>
      <c r="Q183" s="507"/>
      <c r="R183" s="507"/>
      <c r="S183" s="507"/>
      <c r="T183" s="507"/>
    </row>
    <row r="184" spans="9:20" x14ac:dyDescent="0.15">
      <c r="I184" s="507"/>
      <c r="J184" s="507"/>
      <c r="K184" s="507"/>
      <c r="L184" s="507"/>
      <c r="M184" s="507"/>
      <c r="N184" s="507"/>
      <c r="O184" s="507"/>
      <c r="P184" s="507"/>
      <c r="Q184" s="507"/>
      <c r="R184" s="507"/>
      <c r="S184" s="507"/>
      <c r="T184" s="507"/>
    </row>
    <row r="185" spans="9:20" x14ac:dyDescent="0.15">
      <c r="I185" s="507"/>
      <c r="J185" s="507"/>
      <c r="K185" s="507"/>
      <c r="L185" s="507"/>
      <c r="M185" s="507"/>
      <c r="N185" s="507"/>
      <c r="O185" s="507"/>
      <c r="P185" s="507"/>
      <c r="Q185" s="507"/>
      <c r="R185" s="507"/>
      <c r="S185" s="507"/>
      <c r="T185" s="507"/>
    </row>
    <row r="186" spans="9:20" x14ac:dyDescent="0.15">
      <c r="I186" s="507"/>
      <c r="J186" s="507"/>
      <c r="K186" s="507"/>
      <c r="L186" s="507"/>
      <c r="M186" s="507"/>
      <c r="N186" s="507"/>
      <c r="O186" s="507"/>
      <c r="P186" s="507"/>
      <c r="Q186" s="507"/>
      <c r="R186" s="507"/>
      <c r="S186" s="507"/>
      <c r="T186" s="507"/>
    </row>
    <row r="187" spans="9:20" x14ac:dyDescent="0.15">
      <c r="I187" s="507"/>
      <c r="J187" s="507"/>
      <c r="K187" s="507"/>
      <c r="L187" s="507"/>
      <c r="M187" s="507"/>
      <c r="N187" s="507"/>
      <c r="O187" s="507"/>
      <c r="P187" s="507"/>
      <c r="Q187" s="507"/>
      <c r="R187" s="507"/>
      <c r="S187" s="507"/>
      <c r="T187" s="507"/>
    </row>
    <row r="188" spans="9:20" x14ac:dyDescent="0.15">
      <c r="I188" s="507"/>
      <c r="J188" s="507"/>
      <c r="K188" s="507"/>
      <c r="L188" s="507"/>
      <c r="M188" s="507"/>
      <c r="N188" s="507"/>
      <c r="O188" s="507"/>
      <c r="P188" s="507"/>
      <c r="Q188" s="507"/>
      <c r="R188" s="507"/>
      <c r="S188" s="507"/>
      <c r="T188" s="507"/>
    </row>
    <row r="189" spans="9:20" x14ac:dyDescent="0.15">
      <c r="I189" s="507"/>
      <c r="J189" s="507"/>
      <c r="K189" s="507"/>
      <c r="L189" s="507"/>
      <c r="M189" s="507"/>
      <c r="N189" s="507"/>
      <c r="O189" s="507"/>
      <c r="P189" s="507"/>
      <c r="Q189" s="507"/>
      <c r="R189" s="507"/>
      <c r="S189" s="507"/>
      <c r="T189" s="507"/>
    </row>
    <row r="190" spans="9:20" x14ac:dyDescent="0.15">
      <c r="I190" s="507"/>
      <c r="J190" s="507"/>
      <c r="K190" s="507"/>
      <c r="L190" s="507"/>
      <c r="M190" s="507"/>
      <c r="N190" s="507"/>
      <c r="O190" s="507"/>
      <c r="P190" s="507"/>
      <c r="Q190" s="507"/>
      <c r="R190" s="507"/>
      <c r="S190" s="507"/>
      <c r="T190" s="507"/>
    </row>
    <row r="191" spans="9:20" x14ac:dyDescent="0.15">
      <c r="I191" s="507"/>
      <c r="J191" s="507"/>
      <c r="K191" s="507"/>
      <c r="L191" s="507"/>
      <c r="M191" s="507"/>
      <c r="N191" s="507"/>
      <c r="O191" s="507"/>
      <c r="P191" s="507"/>
      <c r="Q191" s="507"/>
      <c r="R191" s="507"/>
      <c r="S191" s="507"/>
      <c r="T191" s="507"/>
    </row>
    <row r="192" spans="9:20" x14ac:dyDescent="0.15">
      <c r="I192" s="507"/>
      <c r="J192" s="507"/>
      <c r="K192" s="507"/>
      <c r="L192" s="507"/>
      <c r="M192" s="507"/>
      <c r="N192" s="507"/>
      <c r="O192" s="507"/>
      <c r="P192" s="507"/>
      <c r="Q192" s="507"/>
      <c r="R192" s="507"/>
      <c r="S192" s="507"/>
      <c r="T192" s="507"/>
    </row>
    <row r="193" spans="9:20" x14ac:dyDescent="0.15">
      <c r="I193" s="507"/>
      <c r="J193" s="507"/>
      <c r="K193" s="507"/>
      <c r="L193" s="507"/>
      <c r="M193" s="507"/>
      <c r="N193" s="507"/>
      <c r="O193" s="507"/>
      <c r="P193" s="507"/>
      <c r="Q193" s="507"/>
      <c r="R193" s="507"/>
      <c r="S193" s="507"/>
      <c r="T193" s="507"/>
    </row>
    <row r="194" spans="9:20" x14ac:dyDescent="0.15">
      <c r="I194" s="507"/>
      <c r="J194" s="507"/>
      <c r="K194" s="507"/>
      <c r="L194" s="507"/>
      <c r="M194" s="507"/>
      <c r="N194" s="507"/>
      <c r="O194" s="507"/>
      <c r="P194" s="507"/>
      <c r="Q194" s="507"/>
      <c r="R194" s="507"/>
      <c r="S194" s="507"/>
      <c r="T194" s="507"/>
    </row>
    <row r="195" spans="9:20" x14ac:dyDescent="0.15">
      <c r="I195" s="507"/>
      <c r="J195" s="507"/>
      <c r="K195" s="507"/>
      <c r="L195" s="507"/>
      <c r="M195" s="507"/>
      <c r="N195" s="507"/>
      <c r="O195" s="507"/>
      <c r="P195" s="507"/>
      <c r="Q195" s="507"/>
      <c r="R195" s="507"/>
      <c r="S195" s="507"/>
      <c r="T195" s="507"/>
    </row>
    <row r="196" spans="9:20" x14ac:dyDescent="0.15">
      <c r="I196" s="507"/>
      <c r="J196" s="507"/>
      <c r="K196" s="507"/>
      <c r="L196" s="507"/>
      <c r="M196" s="507"/>
      <c r="N196" s="507"/>
      <c r="O196" s="507"/>
      <c r="P196" s="507"/>
      <c r="Q196" s="507"/>
      <c r="R196" s="507"/>
      <c r="S196" s="507"/>
      <c r="T196" s="507"/>
    </row>
    <row r="197" spans="9:20" x14ac:dyDescent="0.15">
      <c r="I197" s="507"/>
      <c r="J197" s="507"/>
      <c r="K197" s="507"/>
      <c r="L197" s="507"/>
      <c r="M197" s="507"/>
      <c r="N197" s="507"/>
      <c r="O197" s="507"/>
      <c r="P197" s="507"/>
      <c r="Q197" s="507"/>
      <c r="R197" s="507"/>
      <c r="S197" s="507"/>
      <c r="T197" s="507"/>
    </row>
    <row r="198" spans="9:20" x14ac:dyDescent="0.15">
      <c r="I198" s="507"/>
      <c r="J198" s="507"/>
      <c r="K198" s="507"/>
      <c r="L198" s="507"/>
      <c r="M198" s="507"/>
      <c r="N198" s="507"/>
      <c r="O198" s="507"/>
      <c r="P198" s="507"/>
      <c r="Q198" s="507"/>
      <c r="R198" s="507"/>
      <c r="S198" s="507"/>
      <c r="T198" s="507"/>
    </row>
    <row r="199" spans="9:20" x14ac:dyDescent="0.15">
      <c r="I199" s="507"/>
      <c r="J199" s="507"/>
      <c r="K199" s="507"/>
      <c r="L199" s="507"/>
      <c r="M199" s="507"/>
      <c r="N199" s="507"/>
      <c r="O199" s="507"/>
      <c r="P199" s="507"/>
      <c r="Q199" s="507"/>
      <c r="R199" s="507"/>
      <c r="S199" s="507"/>
      <c r="T199" s="507"/>
    </row>
    <row r="200" spans="9:20" x14ac:dyDescent="0.15">
      <c r="I200" s="507"/>
      <c r="J200" s="507"/>
      <c r="K200" s="507"/>
      <c r="L200" s="507"/>
      <c r="M200" s="507"/>
      <c r="N200" s="507"/>
      <c r="O200" s="507"/>
      <c r="P200" s="507"/>
      <c r="Q200" s="507"/>
      <c r="R200" s="507"/>
      <c r="S200" s="507"/>
      <c r="T200" s="507"/>
    </row>
    <row r="201" spans="9:20" x14ac:dyDescent="0.15">
      <c r="I201" s="507"/>
      <c r="J201" s="507"/>
      <c r="K201" s="507"/>
      <c r="L201" s="507"/>
      <c r="M201" s="507"/>
      <c r="N201" s="507"/>
      <c r="O201" s="507"/>
      <c r="P201" s="507"/>
      <c r="Q201" s="507"/>
      <c r="R201" s="507"/>
      <c r="S201" s="507"/>
      <c r="T201" s="507"/>
    </row>
    <row r="202" spans="9:20" x14ac:dyDescent="0.15">
      <c r="I202" s="507"/>
      <c r="J202" s="507"/>
      <c r="K202" s="507"/>
      <c r="L202" s="507"/>
      <c r="M202" s="507"/>
      <c r="N202" s="507"/>
      <c r="O202" s="507"/>
      <c r="P202" s="507"/>
      <c r="Q202" s="507"/>
      <c r="R202" s="507"/>
      <c r="S202" s="507"/>
      <c r="T202" s="507"/>
    </row>
    <row r="203" spans="9:20" x14ac:dyDescent="0.15">
      <c r="I203" s="507"/>
      <c r="J203" s="507"/>
      <c r="K203" s="507"/>
      <c r="L203" s="507"/>
      <c r="M203" s="507"/>
      <c r="N203" s="507"/>
      <c r="O203" s="507"/>
      <c r="P203" s="507"/>
      <c r="Q203" s="507"/>
      <c r="R203" s="507"/>
      <c r="S203" s="507"/>
      <c r="T203" s="507"/>
    </row>
    <row r="204" spans="9:20" x14ac:dyDescent="0.15">
      <c r="I204" s="507"/>
      <c r="J204" s="507"/>
      <c r="K204" s="507"/>
      <c r="L204" s="507"/>
      <c r="M204" s="507"/>
      <c r="N204" s="507"/>
      <c r="O204" s="507"/>
      <c r="P204" s="507"/>
      <c r="Q204" s="507"/>
      <c r="R204" s="507"/>
      <c r="S204" s="507"/>
      <c r="T204" s="507"/>
    </row>
    <row r="205" spans="9:20" x14ac:dyDescent="0.15">
      <c r="I205" s="507"/>
      <c r="J205" s="507"/>
      <c r="K205" s="507"/>
      <c r="L205" s="507"/>
      <c r="M205" s="507"/>
      <c r="N205" s="507"/>
      <c r="O205" s="507"/>
      <c r="P205" s="507"/>
      <c r="Q205" s="507"/>
      <c r="R205" s="507"/>
      <c r="S205" s="507"/>
      <c r="T205" s="507"/>
    </row>
    <row r="206" spans="9:20" x14ac:dyDescent="0.15">
      <c r="I206" s="507"/>
      <c r="J206" s="507"/>
      <c r="K206" s="507"/>
      <c r="L206" s="507"/>
      <c r="M206" s="507"/>
      <c r="N206" s="507"/>
      <c r="O206" s="507"/>
      <c r="P206" s="507"/>
      <c r="Q206" s="507"/>
      <c r="R206" s="507"/>
      <c r="S206" s="507"/>
      <c r="T206" s="507"/>
    </row>
    <row r="207" spans="9:20" x14ac:dyDescent="0.15">
      <c r="I207" s="507"/>
      <c r="J207" s="507"/>
      <c r="K207" s="507"/>
      <c r="L207" s="507"/>
      <c r="M207" s="507"/>
      <c r="N207" s="507"/>
      <c r="O207" s="507"/>
      <c r="P207" s="507"/>
      <c r="Q207" s="507"/>
      <c r="R207" s="507"/>
      <c r="S207" s="507"/>
      <c r="T207" s="507"/>
    </row>
    <row r="208" spans="9:20" x14ac:dyDescent="0.15">
      <c r="I208" s="507"/>
      <c r="J208" s="507"/>
      <c r="K208" s="507"/>
      <c r="L208" s="507"/>
      <c r="M208" s="507"/>
      <c r="N208" s="507"/>
      <c r="O208" s="507"/>
      <c r="P208" s="507"/>
      <c r="Q208" s="507"/>
      <c r="R208" s="507"/>
      <c r="S208" s="507"/>
      <c r="T208" s="507"/>
    </row>
    <row r="209" spans="9:20" x14ac:dyDescent="0.15">
      <c r="I209" s="507"/>
      <c r="J209" s="507"/>
      <c r="K209" s="507"/>
      <c r="L209" s="507"/>
      <c r="M209" s="507"/>
      <c r="N209" s="507"/>
      <c r="O209" s="507"/>
      <c r="P209" s="507"/>
      <c r="Q209" s="507"/>
      <c r="R209" s="507"/>
      <c r="S209" s="507"/>
      <c r="T209" s="507"/>
    </row>
    <row r="210" spans="9:20" x14ac:dyDescent="0.15">
      <c r="I210" s="507"/>
      <c r="J210" s="507"/>
      <c r="K210" s="507"/>
      <c r="L210" s="507"/>
      <c r="M210" s="507"/>
      <c r="N210" s="507"/>
      <c r="O210" s="507"/>
      <c r="P210" s="507"/>
      <c r="Q210" s="507"/>
      <c r="R210" s="507"/>
      <c r="S210" s="507"/>
      <c r="T210" s="507"/>
    </row>
    <row r="211" spans="9:20" x14ac:dyDescent="0.15">
      <c r="I211" s="507"/>
      <c r="J211" s="507"/>
      <c r="K211" s="507"/>
      <c r="L211" s="507"/>
      <c r="M211" s="507"/>
      <c r="N211" s="507"/>
      <c r="O211" s="507"/>
      <c r="P211" s="507"/>
      <c r="Q211" s="507"/>
      <c r="R211" s="507"/>
      <c r="S211" s="507"/>
      <c r="T211" s="507"/>
    </row>
    <row r="212" spans="9:20" x14ac:dyDescent="0.15">
      <c r="I212" s="507"/>
      <c r="J212" s="507"/>
      <c r="K212" s="507"/>
      <c r="L212" s="507"/>
      <c r="M212" s="507"/>
      <c r="N212" s="507"/>
      <c r="O212" s="507"/>
      <c r="P212" s="507"/>
      <c r="Q212" s="507"/>
      <c r="R212" s="507"/>
      <c r="S212" s="507"/>
      <c r="T212" s="507"/>
    </row>
    <row r="213" spans="9:20" x14ac:dyDescent="0.15">
      <c r="I213" s="507"/>
      <c r="J213" s="507"/>
      <c r="K213" s="507"/>
      <c r="L213" s="507"/>
      <c r="M213" s="507"/>
      <c r="N213" s="507"/>
      <c r="O213" s="507"/>
      <c r="P213" s="507"/>
      <c r="Q213" s="507"/>
      <c r="R213" s="507"/>
      <c r="S213" s="507"/>
      <c r="T213" s="507"/>
    </row>
    <row r="214" spans="9:20" x14ac:dyDescent="0.15">
      <c r="I214" s="507"/>
      <c r="J214" s="507"/>
      <c r="K214" s="507"/>
      <c r="L214" s="507"/>
      <c r="M214" s="507"/>
      <c r="N214" s="507"/>
      <c r="O214" s="507"/>
      <c r="P214" s="507"/>
      <c r="Q214" s="507"/>
      <c r="R214" s="507"/>
      <c r="S214" s="507"/>
      <c r="T214" s="507"/>
    </row>
    <row r="215" spans="9:20" x14ac:dyDescent="0.15">
      <c r="I215" s="507"/>
      <c r="J215" s="507"/>
      <c r="K215" s="507"/>
      <c r="L215" s="507"/>
      <c r="M215" s="507"/>
      <c r="N215" s="507"/>
      <c r="O215" s="507"/>
      <c r="P215" s="507"/>
      <c r="Q215" s="507"/>
      <c r="R215" s="507"/>
      <c r="S215" s="507"/>
      <c r="T215" s="507"/>
    </row>
    <row r="216" spans="9:20" x14ac:dyDescent="0.15">
      <c r="I216" s="507"/>
      <c r="J216" s="507"/>
      <c r="K216" s="507"/>
      <c r="L216" s="507"/>
      <c r="M216" s="507"/>
      <c r="N216" s="507"/>
      <c r="O216" s="507"/>
      <c r="P216" s="507"/>
      <c r="Q216" s="507"/>
      <c r="R216" s="507"/>
      <c r="S216" s="507"/>
      <c r="T216" s="507"/>
    </row>
    <row r="217" spans="9:20" x14ac:dyDescent="0.15">
      <c r="I217" s="507"/>
      <c r="J217" s="507"/>
      <c r="K217" s="507"/>
      <c r="L217" s="507"/>
      <c r="M217" s="507"/>
      <c r="N217" s="507"/>
      <c r="O217" s="507"/>
      <c r="P217" s="507"/>
      <c r="Q217" s="507"/>
      <c r="R217" s="507"/>
      <c r="S217" s="507"/>
      <c r="T217" s="507"/>
    </row>
    <row r="218" spans="9:20" x14ac:dyDescent="0.15">
      <c r="I218" s="507"/>
      <c r="J218" s="507"/>
      <c r="K218" s="507"/>
      <c r="L218" s="507"/>
      <c r="M218" s="507"/>
      <c r="N218" s="507"/>
      <c r="O218" s="507"/>
      <c r="P218" s="507"/>
      <c r="Q218" s="507"/>
      <c r="R218" s="507"/>
      <c r="S218" s="507"/>
      <c r="T218" s="507"/>
    </row>
    <row r="219" spans="9:20" x14ac:dyDescent="0.15">
      <c r="I219" s="507"/>
      <c r="J219" s="507"/>
      <c r="K219" s="507"/>
      <c r="L219" s="507"/>
      <c r="M219" s="507"/>
      <c r="N219" s="507"/>
      <c r="O219" s="507"/>
      <c r="P219" s="507"/>
      <c r="Q219" s="507"/>
      <c r="R219" s="507"/>
      <c r="S219" s="507"/>
      <c r="T219" s="507"/>
    </row>
    <row r="220" spans="9:20" x14ac:dyDescent="0.15">
      <c r="I220" s="507"/>
      <c r="J220" s="507"/>
      <c r="K220" s="507"/>
      <c r="L220" s="507"/>
      <c r="M220" s="507"/>
      <c r="N220" s="507"/>
      <c r="O220" s="507"/>
      <c r="P220" s="507"/>
      <c r="Q220" s="507"/>
      <c r="R220" s="507"/>
      <c r="S220" s="507"/>
      <c r="T220" s="507"/>
    </row>
    <row r="221" spans="9:20" x14ac:dyDescent="0.15">
      <c r="I221" s="507"/>
      <c r="J221" s="507"/>
      <c r="K221" s="507"/>
      <c r="L221" s="507"/>
      <c r="M221" s="507"/>
      <c r="N221" s="507"/>
      <c r="O221" s="507"/>
      <c r="P221" s="507"/>
      <c r="Q221" s="507"/>
      <c r="R221" s="507"/>
      <c r="S221" s="507"/>
      <c r="T221" s="507"/>
    </row>
    <row r="222" spans="9:20" x14ac:dyDescent="0.15">
      <c r="I222" s="507"/>
      <c r="J222" s="507"/>
      <c r="K222" s="507"/>
      <c r="L222" s="507"/>
      <c r="M222" s="507"/>
      <c r="N222" s="507"/>
      <c r="O222" s="507"/>
      <c r="P222" s="507"/>
      <c r="Q222" s="507"/>
      <c r="R222" s="507"/>
      <c r="S222" s="507"/>
      <c r="T222" s="507"/>
    </row>
    <row r="223" spans="9:20" x14ac:dyDescent="0.15">
      <c r="I223" s="507"/>
      <c r="J223" s="507"/>
      <c r="K223" s="507"/>
      <c r="L223" s="507"/>
      <c r="M223" s="507"/>
      <c r="N223" s="507"/>
      <c r="O223" s="507"/>
      <c r="P223" s="507"/>
      <c r="Q223" s="507"/>
      <c r="R223" s="507"/>
      <c r="S223" s="507"/>
      <c r="T223" s="507"/>
    </row>
    <row r="224" spans="9:20" x14ac:dyDescent="0.15">
      <c r="I224" s="507"/>
      <c r="J224" s="507"/>
      <c r="K224" s="507"/>
      <c r="L224" s="507"/>
      <c r="M224" s="507"/>
      <c r="N224" s="507"/>
      <c r="O224" s="507"/>
      <c r="P224" s="507"/>
      <c r="Q224" s="507"/>
      <c r="R224" s="507"/>
      <c r="S224" s="507"/>
      <c r="T224" s="507"/>
    </row>
    <row r="225" spans="9:20" x14ac:dyDescent="0.15">
      <c r="I225" s="507"/>
      <c r="J225" s="507"/>
      <c r="K225" s="507"/>
      <c r="L225" s="507"/>
      <c r="M225" s="507"/>
      <c r="N225" s="507"/>
      <c r="O225" s="507"/>
      <c r="P225" s="507"/>
      <c r="Q225" s="507"/>
      <c r="R225" s="507"/>
      <c r="S225" s="507"/>
      <c r="T225" s="507"/>
    </row>
    <row r="226" spans="9:20" x14ac:dyDescent="0.15">
      <c r="I226" s="507"/>
      <c r="J226" s="507"/>
      <c r="K226" s="507"/>
      <c r="L226" s="507"/>
      <c r="M226" s="507"/>
      <c r="N226" s="507"/>
      <c r="O226" s="507"/>
      <c r="P226" s="507"/>
      <c r="Q226" s="507"/>
      <c r="R226" s="507"/>
      <c r="S226" s="507"/>
      <c r="T226" s="507"/>
    </row>
    <row r="227" spans="9:20" x14ac:dyDescent="0.15">
      <c r="I227" s="507"/>
      <c r="J227" s="507"/>
      <c r="K227" s="507"/>
      <c r="L227" s="507"/>
      <c r="M227" s="507"/>
      <c r="N227" s="507"/>
      <c r="O227" s="507"/>
      <c r="P227" s="507"/>
      <c r="Q227" s="507"/>
      <c r="R227" s="507"/>
      <c r="S227" s="507"/>
      <c r="T227" s="507"/>
    </row>
    <row r="228" spans="9:20" x14ac:dyDescent="0.15">
      <c r="I228" s="507"/>
      <c r="J228" s="507"/>
      <c r="K228" s="507"/>
      <c r="L228" s="507"/>
      <c r="M228" s="507"/>
      <c r="N228" s="507"/>
      <c r="O228" s="507"/>
      <c r="P228" s="507"/>
      <c r="Q228" s="507"/>
      <c r="R228" s="507"/>
      <c r="S228" s="507"/>
      <c r="T228" s="507"/>
    </row>
    <row r="229" spans="9:20" x14ac:dyDescent="0.15">
      <c r="I229" s="507"/>
      <c r="J229" s="507"/>
      <c r="K229" s="507"/>
      <c r="L229" s="507"/>
      <c r="M229" s="507"/>
      <c r="N229" s="507"/>
      <c r="O229" s="507"/>
      <c r="P229" s="507"/>
      <c r="Q229" s="507"/>
      <c r="R229" s="507"/>
      <c r="S229" s="507"/>
      <c r="T229" s="507"/>
    </row>
    <row r="230" spans="9:20" x14ac:dyDescent="0.15">
      <c r="I230" s="507"/>
      <c r="J230" s="507"/>
      <c r="K230" s="507"/>
      <c r="L230" s="507"/>
      <c r="M230" s="507"/>
      <c r="N230" s="507"/>
      <c r="O230" s="507"/>
      <c r="P230" s="507"/>
      <c r="Q230" s="507"/>
      <c r="R230" s="507"/>
      <c r="S230" s="507"/>
      <c r="T230" s="507"/>
    </row>
    <row r="231" spans="9:20" x14ac:dyDescent="0.15">
      <c r="I231" s="507"/>
      <c r="J231" s="507"/>
      <c r="K231" s="507"/>
      <c r="L231" s="507"/>
      <c r="M231" s="507"/>
      <c r="N231" s="507"/>
      <c r="O231" s="507"/>
      <c r="P231" s="507"/>
      <c r="Q231" s="507"/>
      <c r="R231" s="507"/>
      <c r="S231" s="507"/>
      <c r="T231" s="507"/>
    </row>
    <row r="232" spans="9:20" x14ac:dyDescent="0.15">
      <c r="I232" s="507"/>
      <c r="J232" s="507"/>
      <c r="K232" s="507"/>
      <c r="L232" s="507"/>
      <c r="M232" s="507"/>
      <c r="N232" s="507"/>
      <c r="O232" s="507"/>
      <c r="P232" s="507"/>
      <c r="Q232" s="507"/>
      <c r="R232" s="507"/>
      <c r="S232" s="507"/>
      <c r="T232" s="507"/>
    </row>
    <row r="233" spans="9:20" x14ac:dyDescent="0.15">
      <c r="I233" s="507"/>
      <c r="J233" s="507"/>
      <c r="K233" s="507"/>
      <c r="L233" s="507"/>
      <c r="M233" s="507"/>
      <c r="N233" s="507"/>
      <c r="O233" s="507"/>
      <c r="P233" s="507"/>
      <c r="Q233" s="507"/>
      <c r="R233" s="507"/>
      <c r="S233" s="507"/>
      <c r="T233" s="507"/>
    </row>
    <row r="234" spans="9:20" x14ac:dyDescent="0.15">
      <c r="I234" s="507"/>
      <c r="J234" s="507"/>
      <c r="K234" s="507"/>
      <c r="L234" s="507"/>
      <c r="M234" s="507"/>
      <c r="N234" s="507"/>
      <c r="O234" s="507"/>
      <c r="P234" s="507"/>
      <c r="Q234" s="507"/>
      <c r="R234" s="507"/>
      <c r="S234" s="507"/>
      <c r="T234" s="507"/>
    </row>
    <row r="235" spans="9:20" x14ac:dyDescent="0.15">
      <c r="I235" s="507"/>
      <c r="J235" s="507"/>
      <c r="K235" s="507"/>
      <c r="L235" s="507"/>
      <c r="M235" s="507"/>
      <c r="N235" s="507"/>
      <c r="O235" s="507"/>
      <c r="P235" s="507"/>
      <c r="Q235" s="507"/>
      <c r="R235" s="507"/>
      <c r="S235" s="507"/>
      <c r="T235" s="507"/>
    </row>
    <row r="236" spans="9:20" x14ac:dyDescent="0.15">
      <c r="I236" s="507"/>
      <c r="J236" s="507"/>
      <c r="K236" s="507"/>
      <c r="L236" s="507"/>
      <c r="M236" s="507"/>
      <c r="N236" s="507"/>
      <c r="O236" s="507"/>
      <c r="P236" s="507"/>
      <c r="Q236" s="507"/>
      <c r="R236" s="507"/>
      <c r="S236" s="507"/>
      <c r="T236" s="507"/>
    </row>
    <row r="237" spans="9:20" x14ac:dyDescent="0.15">
      <c r="I237" s="507"/>
      <c r="J237" s="507"/>
      <c r="K237" s="507"/>
      <c r="L237" s="507"/>
      <c r="M237" s="507"/>
      <c r="N237" s="507"/>
      <c r="O237" s="507"/>
      <c r="P237" s="507"/>
      <c r="Q237" s="507"/>
      <c r="R237" s="507"/>
      <c r="S237" s="507"/>
      <c r="T237" s="507"/>
    </row>
    <row r="238" spans="9:20" x14ac:dyDescent="0.15">
      <c r="I238" s="507"/>
      <c r="J238" s="507"/>
      <c r="K238" s="507"/>
      <c r="L238" s="507"/>
      <c r="M238" s="507"/>
      <c r="N238" s="507"/>
      <c r="O238" s="507"/>
      <c r="P238" s="507"/>
      <c r="Q238" s="507"/>
      <c r="R238" s="507"/>
      <c r="S238" s="507"/>
      <c r="T238" s="507"/>
    </row>
    <row r="239" spans="9:20" x14ac:dyDescent="0.15">
      <c r="I239" s="507"/>
      <c r="J239" s="507"/>
      <c r="K239" s="507"/>
      <c r="L239" s="507"/>
      <c r="M239" s="507"/>
      <c r="N239" s="507"/>
      <c r="O239" s="507"/>
      <c r="P239" s="507"/>
      <c r="Q239" s="507"/>
      <c r="R239" s="507"/>
      <c r="S239" s="507"/>
      <c r="T239" s="507"/>
    </row>
    <row r="240" spans="9:20" x14ac:dyDescent="0.15">
      <c r="I240" s="507"/>
      <c r="J240" s="507"/>
      <c r="K240" s="507"/>
      <c r="L240" s="507"/>
      <c r="M240" s="507"/>
      <c r="N240" s="507"/>
      <c r="O240" s="507"/>
      <c r="P240" s="507"/>
      <c r="Q240" s="507"/>
      <c r="R240" s="507"/>
      <c r="S240" s="507"/>
      <c r="T240" s="507"/>
    </row>
    <row r="241" spans="9:20" x14ac:dyDescent="0.15">
      <c r="I241" s="507"/>
      <c r="J241" s="507"/>
      <c r="K241" s="507"/>
      <c r="L241" s="507"/>
      <c r="M241" s="507"/>
      <c r="N241" s="507"/>
      <c r="O241" s="507"/>
      <c r="P241" s="507"/>
      <c r="Q241" s="507"/>
      <c r="R241" s="507"/>
      <c r="S241" s="507"/>
      <c r="T241" s="507"/>
    </row>
    <row r="242" spans="9:20" x14ac:dyDescent="0.15">
      <c r="I242" s="507"/>
      <c r="J242" s="507"/>
      <c r="K242" s="507"/>
      <c r="L242" s="507"/>
      <c r="M242" s="507"/>
      <c r="N242" s="507"/>
      <c r="O242" s="507"/>
      <c r="P242" s="507"/>
      <c r="Q242" s="507"/>
      <c r="R242" s="507"/>
      <c r="S242" s="507"/>
      <c r="T242" s="507"/>
    </row>
    <row r="243" spans="9:20" x14ac:dyDescent="0.15">
      <c r="I243" s="507"/>
      <c r="J243" s="507"/>
      <c r="K243" s="507"/>
      <c r="L243" s="507"/>
      <c r="M243" s="507"/>
      <c r="N243" s="507"/>
      <c r="O243" s="507"/>
      <c r="P243" s="507"/>
      <c r="Q243" s="507"/>
      <c r="R243" s="507"/>
      <c r="S243" s="507"/>
      <c r="T243" s="507"/>
    </row>
    <row r="244" spans="9:20" x14ac:dyDescent="0.15">
      <c r="I244" s="507"/>
      <c r="J244" s="507"/>
      <c r="K244" s="507"/>
      <c r="L244" s="507"/>
      <c r="M244" s="507"/>
      <c r="N244" s="507"/>
      <c r="O244" s="507"/>
      <c r="P244" s="507"/>
      <c r="Q244" s="507"/>
      <c r="R244" s="507"/>
      <c r="S244" s="507"/>
      <c r="T244" s="507"/>
    </row>
    <row r="245" spans="9:20" x14ac:dyDescent="0.15">
      <c r="I245" s="507"/>
      <c r="J245" s="507"/>
      <c r="K245" s="507"/>
      <c r="L245" s="507"/>
      <c r="M245" s="507"/>
      <c r="N245" s="507"/>
      <c r="O245" s="507"/>
      <c r="P245" s="507"/>
      <c r="Q245" s="507"/>
      <c r="R245" s="507"/>
      <c r="S245" s="507"/>
      <c r="T245" s="507"/>
    </row>
    <row r="246" spans="9:20" x14ac:dyDescent="0.15">
      <c r="I246" s="507"/>
      <c r="J246" s="507"/>
      <c r="K246" s="507"/>
      <c r="L246" s="507"/>
      <c r="M246" s="507"/>
      <c r="N246" s="507"/>
      <c r="O246" s="507"/>
      <c r="P246" s="507"/>
      <c r="Q246" s="507"/>
      <c r="R246" s="507"/>
      <c r="S246" s="507"/>
      <c r="T246" s="507"/>
    </row>
    <row r="247" spans="9:20" x14ac:dyDescent="0.15">
      <c r="I247" s="507"/>
      <c r="J247" s="507"/>
      <c r="K247" s="507"/>
      <c r="L247" s="507"/>
      <c r="M247" s="507"/>
      <c r="N247" s="507"/>
      <c r="O247" s="507"/>
      <c r="P247" s="507"/>
      <c r="Q247" s="507"/>
      <c r="R247" s="507"/>
      <c r="S247" s="507"/>
      <c r="T247" s="507"/>
    </row>
    <row r="248" spans="9:20" x14ac:dyDescent="0.15">
      <c r="I248" s="507"/>
      <c r="J248" s="507"/>
      <c r="K248" s="507"/>
      <c r="L248" s="507"/>
      <c r="M248" s="507"/>
      <c r="N248" s="507"/>
      <c r="O248" s="507"/>
      <c r="P248" s="507"/>
      <c r="Q248" s="507"/>
      <c r="R248" s="507"/>
      <c r="S248" s="507"/>
      <c r="T248" s="507"/>
    </row>
    <row r="249" spans="9:20" x14ac:dyDescent="0.15">
      <c r="I249" s="507"/>
      <c r="J249" s="507"/>
      <c r="K249" s="507"/>
      <c r="L249" s="507"/>
      <c r="M249" s="507"/>
      <c r="N249" s="507"/>
      <c r="O249" s="507"/>
      <c r="P249" s="507"/>
      <c r="Q249" s="507"/>
      <c r="R249" s="507"/>
      <c r="S249" s="507"/>
      <c r="T249" s="507"/>
    </row>
    <row r="250" spans="9:20" x14ac:dyDescent="0.15">
      <c r="I250" s="507"/>
      <c r="J250" s="507"/>
      <c r="K250" s="507"/>
      <c r="L250" s="507"/>
      <c r="M250" s="507"/>
      <c r="N250" s="507"/>
      <c r="O250" s="507"/>
      <c r="P250" s="507"/>
      <c r="Q250" s="507"/>
      <c r="R250" s="507"/>
      <c r="S250" s="507"/>
      <c r="T250" s="507"/>
    </row>
    <row r="251" spans="9:20" x14ac:dyDescent="0.15">
      <c r="I251" s="507"/>
      <c r="J251" s="507"/>
      <c r="K251" s="507"/>
      <c r="L251" s="507"/>
      <c r="M251" s="507"/>
      <c r="N251" s="507"/>
      <c r="O251" s="507"/>
      <c r="P251" s="507"/>
      <c r="Q251" s="507"/>
      <c r="R251" s="507"/>
      <c r="S251" s="507"/>
      <c r="T251" s="507"/>
    </row>
    <row r="252" spans="9:20" x14ac:dyDescent="0.15">
      <c r="I252" s="507"/>
      <c r="J252" s="507"/>
      <c r="K252" s="507"/>
      <c r="L252" s="507"/>
      <c r="M252" s="507"/>
      <c r="N252" s="507"/>
      <c r="O252" s="507"/>
      <c r="P252" s="507"/>
      <c r="Q252" s="507"/>
      <c r="R252" s="507"/>
      <c r="S252" s="507"/>
      <c r="T252" s="507"/>
    </row>
    <row r="253" spans="9:20" x14ac:dyDescent="0.15">
      <c r="I253" s="507"/>
      <c r="J253" s="507"/>
      <c r="K253" s="507"/>
      <c r="L253" s="507"/>
      <c r="M253" s="507"/>
      <c r="N253" s="507"/>
      <c r="O253" s="507"/>
      <c r="P253" s="507"/>
      <c r="Q253" s="507"/>
      <c r="R253" s="507"/>
      <c r="S253" s="507"/>
      <c r="T253" s="507"/>
    </row>
    <row r="254" spans="9:20" x14ac:dyDescent="0.15">
      <c r="I254" s="507"/>
      <c r="J254" s="507"/>
      <c r="K254" s="507"/>
      <c r="L254" s="507"/>
      <c r="M254" s="507"/>
      <c r="N254" s="507"/>
      <c r="O254" s="507"/>
      <c r="P254" s="507"/>
      <c r="Q254" s="507"/>
      <c r="R254" s="507"/>
      <c r="S254" s="507"/>
      <c r="T254" s="507"/>
    </row>
    <row r="255" spans="9:20" x14ac:dyDescent="0.15">
      <c r="I255" s="507"/>
      <c r="J255" s="507"/>
      <c r="K255" s="507"/>
      <c r="L255" s="507"/>
      <c r="M255" s="507"/>
      <c r="N255" s="507"/>
      <c r="O255" s="507"/>
      <c r="P255" s="507"/>
      <c r="Q255" s="507"/>
      <c r="R255" s="507"/>
      <c r="S255" s="507"/>
      <c r="T255" s="507"/>
    </row>
    <row r="256" spans="9:20" x14ac:dyDescent="0.15">
      <c r="I256" s="507"/>
      <c r="J256" s="507"/>
      <c r="K256" s="507"/>
      <c r="L256" s="507"/>
      <c r="M256" s="507"/>
      <c r="N256" s="507"/>
      <c r="O256" s="507"/>
      <c r="P256" s="507"/>
      <c r="Q256" s="507"/>
      <c r="R256" s="507"/>
      <c r="S256" s="507"/>
      <c r="T256" s="507"/>
    </row>
    <row r="257" spans="9:20" x14ac:dyDescent="0.15">
      <c r="I257" s="507"/>
      <c r="J257" s="507"/>
      <c r="K257" s="507"/>
      <c r="L257" s="507"/>
      <c r="M257" s="507"/>
      <c r="N257" s="507"/>
      <c r="O257" s="507"/>
      <c r="P257" s="507"/>
      <c r="Q257" s="507"/>
      <c r="R257" s="507"/>
      <c r="S257" s="507"/>
      <c r="T257" s="507"/>
    </row>
    <row r="258" spans="9:20" x14ac:dyDescent="0.15">
      <c r="I258" s="507"/>
      <c r="J258" s="507"/>
      <c r="K258" s="507"/>
      <c r="L258" s="507"/>
      <c r="M258" s="507"/>
      <c r="N258" s="507"/>
      <c r="O258" s="507"/>
      <c r="P258" s="507"/>
      <c r="Q258" s="507"/>
      <c r="R258" s="507"/>
      <c r="S258" s="507"/>
      <c r="T258" s="507"/>
    </row>
    <row r="259" spans="9:20" x14ac:dyDescent="0.15">
      <c r="I259" s="507"/>
      <c r="J259" s="507"/>
      <c r="K259" s="507"/>
      <c r="L259" s="507"/>
      <c r="M259" s="507"/>
      <c r="N259" s="507"/>
      <c r="O259" s="507"/>
      <c r="P259" s="507"/>
      <c r="Q259" s="507"/>
      <c r="R259" s="507"/>
      <c r="S259" s="507"/>
      <c r="T259" s="507"/>
    </row>
    <row r="260" spans="9:20" x14ac:dyDescent="0.15">
      <c r="I260" s="507"/>
      <c r="J260" s="507"/>
      <c r="K260" s="507"/>
      <c r="L260" s="507"/>
      <c r="M260" s="507"/>
      <c r="N260" s="507"/>
      <c r="O260" s="507"/>
      <c r="P260" s="507"/>
      <c r="Q260" s="507"/>
      <c r="R260" s="507"/>
      <c r="S260" s="507"/>
      <c r="T260" s="507"/>
    </row>
    <row r="261" spans="9:20" x14ac:dyDescent="0.15">
      <c r="I261" s="507"/>
      <c r="J261" s="507"/>
      <c r="K261" s="507"/>
      <c r="L261" s="507"/>
      <c r="M261" s="507"/>
      <c r="N261" s="507"/>
      <c r="O261" s="507"/>
      <c r="P261" s="507"/>
      <c r="Q261" s="507"/>
      <c r="R261" s="507"/>
      <c r="S261" s="507"/>
      <c r="T261" s="507"/>
    </row>
    <row r="262" spans="9:20" x14ac:dyDescent="0.15">
      <c r="I262" s="507"/>
      <c r="J262" s="507"/>
      <c r="K262" s="507"/>
      <c r="L262" s="507"/>
      <c r="M262" s="507"/>
      <c r="N262" s="507"/>
      <c r="O262" s="507"/>
      <c r="P262" s="507"/>
      <c r="Q262" s="507"/>
      <c r="R262" s="507"/>
      <c r="S262" s="507"/>
      <c r="T262" s="507"/>
    </row>
    <row r="263" spans="9:20" x14ac:dyDescent="0.15">
      <c r="I263" s="507"/>
      <c r="J263" s="507"/>
      <c r="K263" s="507"/>
      <c r="L263" s="507"/>
      <c r="M263" s="507"/>
      <c r="N263" s="507"/>
      <c r="O263" s="507"/>
      <c r="P263" s="507"/>
      <c r="Q263" s="507"/>
      <c r="R263" s="507"/>
      <c r="S263" s="507"/>
      <c r="T263" s="507"/>
    </row>
    <row r="264" spans="9:20" x14ac:dyDescent="0.15">
      <c r="I264" s="507"/>
      <c r="J264" s="507"/>
      <c r="K264" s="507"/>
      <c r="L264" s="507"/>
      <c r="M264" s="507"/>
      <c r="N264" s="507"/>
      <c r="O264" s="507"/>
      <c r="P264" s="507"/>
      <c r="Q264" s="507"/>
      <c r="R264" s="507"/>
      <c r="S264" s="507"/>
      <c r="T264" s="507"/>
    </row>
    <row r="265" spans="9:20" x14ac:dyDescent="0.15">
      <c r="I265" s="507"/>
      <c r="J265" s="507"/>
      <c r="K265" s="507"/>
      <c r="L265" s="507"/>
      <c r="M265" s="507"/>
      <c r="N265" s="507"/>
      <c r="O265" s="507"/>
      <c r="P265" s="507"/>
      <c r="Q265" s="507"/>
      <c r="R265" s="507"/>
      <c r="S265" s="507"/>
      <c r="T265" s="507"/>
    </row>
    <row r="266" spans="9:20" x14ac:dyDescent="0.15">
      <c r="I266" s="507"/>
      <c r="J266" s="507"/>
      <c r="K266" s="507"/>
      <c r="L266" s="507"/>
      <c r="M266" s="507"/>
      <c r="N266" s="507"/>
      <c r="O266" s="507"/>
      <c r="P266" s="507"/>
      <c r="Q266" s="507"/>
      <c r="R266" s="507"/>
      <c r="S266" s="507"/>
      <c r="T266" s="507"/>
    </row>
    <row r="267" spans="9:20" x14ac:dyDescent="0.15">
      <c r="I267" s="507"/>
      <c r="J267" s="507"/>
      <c r="K267" s="507"/>
      <c r="L267" s="507"/>
      <c r="M267" s="507"/>
      <c r="N267" s="507"/>
      <c r="O267" s="507"/>
      <c r="P267" s="507"/>
      <c r="Q267" s="507"/>
      <c r="R267" s="507"/>
      <c r="S267" s="507"/>
      <c r="T267" s="507"/>
    </row>
    <row r="268" spans="9:20" x14ac:dyDescent="0.15">
      <c r="I268" s="507"/>
      <c r="J268" s="507"/>
      <c r="K268" s="507"/>
      <c r="L268" s="507"/>
      <c r="M268" s="507"/>
      <c r="N268" s="507"/>
      <c r="O268" s="507"/>
      <c r="P268" s="507"/>
      <c r="Q268" s="507"/>
      <c r="R268" s="507"/>
      <c r="S268" s="507"/>
      <c r="T268" s="507"/>
    </row>
    <row r="269" spans="9:20" x14ac:dyDescent="0.15">
      <c r="I269" s="507"/>
      <c r="J269" s="507"/>
      <c r="K269" s="507"/>
      <c r="L269" s="507"/>
      <c r="M269" s="507"/>
      <c r="N269" s="507"/>
      <c r="O269" s="507"/>
      <c r="P269" s="507"/>
      <c r="Q269" s="507"/>
      <c r="R269" s="507"/>
      <c r="S269" s="507"/>
      <c r="T269" s="507"/>
    </row>
  </sheetData>
  <mergeCells count="25">
    <mergeCell ref="U4:W4"/>
    <mergeCell ref="P5:T5"/>
    <mergeCell ref="I8:N8"/>
    <mergeCell ref="P8:Q8"/>
    <mergeCell ref="S8:T8"/>
    <mergeCell ref="I7:N7"/>
    <mergeCell ref="P7:Q7"/>
    <mergeCell ref="S7:T7"/>
    <mergeCell ref="A1:D1"/>
    <mergeCell ref="B4:D4"/>
    <mergeCell ref="F4:O4"/>
    <mergeCell ref="P4:T4"/>
    <mergeCell ref="P6:Q6"/>
    <mergeCell ref="S6:T6"/>
    <mergeCell ref="P31:Q31"/>
    <mergeCell ref="S31:T31"/>
    <mergeCell ref="I9:N9"/>
    <mergeCell ref="G10:H10"/>
    <mergeCell ref="G11:H11"/>
    <mergeCell ref="I11:N11"/>
    <mergeCell ref="I13:N13"/>
    <mergeCell ref="I14:N14"/>
    <mergeCell ref="I15:J15"/>
    <mergeCell ref="P30:Q30"/>
    <mergeCell ref="S30:T30"/>
  </mergeCells>
  <phoneticPr fontId="2"/>
  <pageMargins left="0.43307086614173229" right="0.59055118110236227" top="0.39370078740157483" bottom="0.19685039370078741" header="0.51181102362204722" footer="0.19685039370078741"/>
  <pageSetup paperSize="9" orientation="landscape" r:id="rId1"/>
  <headerFooter alignWithMargins="0">
    <oddFooter>&amp;C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1"/>
  <sheetViews>
    <sheetView workbookViewId="0">
      <selection activeCell="D9" sqref="D9:Q9"/>
    </sheetView>
  </sheetViews>
  <sheetFormatPr defaultRowHeight="11.25" x14ac:dyDescent="0.15"/>
  <cols>
    <col min="1" max="1" width="2.625" style="28" customWidth="1"/>
    <col min="2" max="91" width="2.625" style="1" customWidth="1"/>
    <col min="92" max="16384" width="9" style="1"/>
  </cols>
  <sheetData>
    <row r="1" spans="1:53" ht="13.5" x14ac:dyDescent="0.15">
      <c r="AW1" s="1865" t="s">
        <v>178</v>
      </c>
      <c r="AX1" s="1866"/>
      <c r="AY1" s="1866"/>
      <c r="AZ1" s="1866"/>
      <c r="BA1" s="1867"/>
    </row>
    <row r="2" spans="1:53" ht="24" customHeight="1" x14ac:dyDescent="0.15">
      <c r="A2" s="1864" t="s">
        <v>517</v>
      </c>
      <c r="B2" s="1864"/>
      <c r="C2" s="1864"/>
      <c r="D2" s="1864"/>
      <c r="E2" s="1864"/>
      <c r="F2" s="1864"/>
      <c r="G2" s="1864"/>
      <c r="H2" s="1864"/>
      <c r="I2" s="1864"/>
      <c r="J2" s="1864"/>
      <c r="K2" s="1864"/>
      <c r="L2" s="1864"/>
      <c r="M2" s="1864"/>
      <c r="N2" s="1864"/>
      <c r="O2" s="1864"/>
      <c r="P2" s="1864"/>
      <c r="Q2" s="1864"/>
      <c r="R2" s="1864"/>
      <c r="S2" s="1864"/>
      <c r="T2" s="1864"/>
      <c r="U2" s="1864"/>
      <c r="V2" s="1864"/>
      <c r="W2" s="1864"/>
      <c r="X2" s="1864"/>
      <c r="Y2" s="1864"/>
      <c r="Z2" s="1864"/>
      <c r="AA2" s="1864"/>
      <c r="AB2" s="1864"/>
      <c r="AC2" s="1864"/>
      <c r="AD2" s="1864"/>
      <c r="AE2" s="1864"/>
      <c r="AF2" s="1864"/>
      <c r="AG2" s="1864"/>
      <c r="AH2" s="1864"/>
      <c r="AI2" s="1864"/>
      <c r="AJ2" s="1864"/>
      <c r="AK2" s="1864"/>
      <c r="AL2" s="1864"/>
      <c r="AM2" s="1864"/>
      <c r="AN2" s="1864"/>
      <c r="AO2" s="1864"/>
      <c r="AP2" s="1864"/>
      <c r="AQ2" s="1864"/>
      <c r="AR2" s="1864"/>
      <c r="AS2" s="1864"/>
      <c r="AT2" s="1864"/>
      <c r="AU2" s="1864"/>
      <c r="AV2" s="1864"/>
      <c r="AW2" s="1864"/>
      <c r="AX2" s="1864"/>
      <c r="AY2" s="1864"/>
      <c r="AZ2" s="1864"/>
      <c r="BA2" s="1864"/>
    </row>
    <row r="3" spans="1:53" ht="13.5" customHeight="1" x14ac:dyDescent="0.15"/>
    <row r="4" spans="1:53" ht="13.5" customHeight="1" x14ac:dyDescent="0.15">
      <c r="A4" s="94" t="s">
        <v>450</v>
      </c>
      <c r="B4" s="94"/>
      <c r="C4" s="94"/>
      <c r="D4" s="94"/>
      <c r="E4" s="94"/>
      <c r="F4" s="94"/>
      <c r="G4" s="94"/>
      <c r="H4" s="94"/>
      <c r="I4" s="94"/>
      <c r="J4" s="11"/>
    </row>
    <row r="5" spans="1:53" ht="13.5" customHeight="1" x14ac:dyDescent="0.15">
      <c r="A5" s="78"/>
      <c r="B5" s="183"/>
      <c r="C5" s="183"/>
      <c r="D5" s="183"/>
      <c r="E5" s="183"/>
      <c r="F5" s="183"/>
      <c r="G5" s="183"/>
      <c r="H5" s="183"/>
      <c r="I5" s="183"/>
      <c r="J5" s="8"/>
    </row>
    <row r="6" spans="1:53" ht="20.100000000000001" customHeight="1" x14ac:dyDescent="0.15">
      <c r="A6" s="8">
        <v>1</v>
      </c>
      <c r="B6" s="1083" t="s">
        <v>518</v>
      </c>
      <c r="C6" s="1083"/>
      <c r="D6" s="1083"/>
      <c r="E6" s="1083"/>
      <c r="F6" s="1083"/>
      <c r="G6" s="1083"/>
      <c r="H6" s="1083"/>
      <c r="I6" s="1083"/>
    </row>
    <row r="7" spans="1:53" ht="20.100000000000001" customHeight="1" x14ac:dyDescent="0.15">
      <c r="A7" s="1002" t="s">
        <v>519</v>
      </c>
      <c r="B7" s="1006"/>
      <c r="C7" s="1006"/>
      <c r="D7" s="1006"/>
      <c r="E7" s="1006"/>
      <c r="F7" s="1006"/>
      <c r="G7" s="1006"/>
      <c r="H7" s="1003"/>
      <c r="I7" s="1002" t="s">
        <v>520</v>
      </c>
      <c r="J7" s="1006"/>
      <c r="K7" s="1003"/>
      <c r="L7" s="1002" t="s">
        <v>521</v>
      </c>
      <c r="M7" s="1006"/>
      <c r="N7" s="1003"/>
      <c r="O7" s="1002" t="s">
        <v>522</v>
      </c>
      <c r="P7" s="1006"/>
      <c r="Q7" s="1006"/>
      <c r="R7" s="1006"/>
      <c r="S7" s="1006"/>
      <c r="T7" s="1006"/>
      <c r="U7" s="1006"/>
      <c r="V7" s="1006"/>
      <c r="W7" s="1006"/>
      <c r="X7" s="1006"/>
      <c r="Y7" s="1006"/>
      <c r="Z7" s="1006"/>
      <c r="AA7" s="1006"/>
      <c r="AB7" s="1006"/>
      <c r="AC7" s="1006"/>
      <c r="AD7" s="1006"/>
      <c r="AE7" s="1003"/>
    </row>
    <row r="8" spans="1:53" ht="20.100000000000001" customHeight="1" x14ac:dyDescent="0.15">
      <c r="A8" s="166">
        <v>1</v>
      </c>
      <c r="B8" s="1229" t="s">
        <v>523</v>
      </c>
      <c r="C8" s="1229"/>
      <c r="D8" s="1229"/>
      <c r="E8" s="1229"/>
      <c r="F8" s="1229"/>
      <c r="G8" s="1229"/>
      <c r="H8" s="1868"/>
      <c r="I8" s="1086" t="s">
        <v>721</v>
      </c>
      <c r="J8" s="1085"/>
      <c r="K8" s="1087"/>
      <c r="L8" s="1086"/>
      <c r="M8" s="1085"/>
      <c r="N8" s="1087"/>
      <c r="O8" s="1086"/>
      <c r="P8" s="1085"/>
      <c r="Q8" s="1085"/>
      <c r="R8" s="1085"/>
      <c r="S8" s="1085"/>
      <c r="T8" s="1085"/>
      <c r="U8" s="1085"/>
      <c r="V8" s="1085"/>
      <c r="W8" s="1085"/>
      <c r="X8" s="1085"/>
      <c r="Y8" s="1085"/>
      <c r="Z8" s="1085"/>
      <c r="AA8" s="1085"/>
      <c r="AB8" s="1085"/>
      <c r="AC8" s="1085"/>
      <c r="AD8" s="1085"/>
      <c r="AE8" s="1087"/>
    </row>
    <row r="9" spans="1:53" ht="20.100000000000001" customHeight="1" x14ac:dyDescent="0.15">
      <c r="A9" s="177">
        <v>2</v>
      </c>
      <c r="B9" s="1038" t="s">
        <v>524</v>
      </c>
      <c r="C9" s="1038"/>
      <c r="D9" s="1038"/>
      <c r="E9" s="1038"/>
      <c r="F9" s="1038"/>
      <c r="G9" s="1038"/>
      <c r="H9" s="1869"/>
      <c r="I9" s="1137" t="s">
        <v>722</v>
      </c>
      <c r="J9" s="1124"/>
      <c r="K9" s="1125"/>
      <c r="L9" s="1137"/>
      <c r="M9" s="1124"/>
      <c r="N9" s="1125"/>
      <c r="O9" s="1137"/>
      <c r="P9" s="1124"/>
      <c r="Q9" s="1124"/>
      <c r="R9" s="1124"/>
      <c r="S9" s="1124"/>
      <c r="T9" s="1124"/>
      <c r="U9" s="1124"/>
      <c r="V9" s="1124"/>
      <c r="W9" s="1124"/>
      <c r="X9" s="1124"/>
      <c r="Y9" s="1124"/>
      <c r="Z9" s="1124"/>
      <c r="AA9" s="1124"/>
      <c r="AB9" s="1124"/>
      <c r="AC9" s="1124"/>
      <c r="AD9" s="1124"/>
      <c r="AE9" s="1125"/>
    </row>
    <row r="10" spans="1:53" ht="20.100000000000001" customHeight="1" x14ac:dyDescent="0.15">
      <c r="A10" s="177">
        <v>3</v>
      </c>
      <c r="B10" s="1038" t="s">
        <v>525</v>
      </c>
      <c r="C10" s="1038"/>
      <c r="D10" s="1038"/>
      <c r="E10" s="1038"/>
      <c r="F10" s="1038"/>
      <c r="G10" s="1038"/>
      <c r="H10" s="1869"/>
      <c r="I10" s="1137" t="s">
        <v>722</v>
      </c>
      <c r="J10" s="1124"/>
      <c r="K10" s="1125"/>
      <c r="L10" s="177"/>
      <c r="M10" s="29"/>
      <c r="N10" s="179"/>
      <c r="O10" s="177"/>
      <c r="P10" s="29"/>
      <c r="Q10" s="29"/>
      <c r="R10" s="29"/>
      <c r="S10" s="29"/>
      <c r="T10" s="29"/>
      <c r="U10" s="29"/>
      <c r="V10" s="29"/>
      <c r="W10" s="29"/>
      <c r="X10" s="29"/>
      <c r="Y10" s="29"/>
      <c r="Z10" s="29"/>
      <c r="AA10" s="29"/>
      <c r="AB10" s="29"/>
      <c r="AC10" s="29"/>
      <c r="AD10" s="29"/>
      <c r="AE10" s="179"/>
    </row>
    <row r="11" spans="1:53" ht="20.100000000000001" customHeight="1" x14ac:dyDescent="0.15">
      <c r="A11" s="177">
        <v>4</v>
      </c>
      <c r="B11" s="1038" t="s">
        <v>526</v>
      </c>
      <c r="C11" s="1038"/>
      <c r="D11" s="1038"/>
      <c r="E11" s="1038"/>
      <c r="F11" s="1038"/>
      <c r="G11" s="1038"/>
      <c r="H11" s="1869"/>
      <c r="I11" s="1137" t="s">
        <v>722</v>
      </c>
      <c r="J11" s="1124"/>
      <c r="K11" s="1125"/>
      <c r="L11" s="1137"/>
      <c r="M11" s="1124"/>
      <c r="N11" s="1125"/>
      <c r="O11" s="1137"/>
      <c r="P11" s="1124"/>
      <c r="Q11" s="1124"/>
      <c r="R11" s="1124"/>
      <c r="S11" s="1124"/>
      <c r="T11" s="1124"/>
      <c r="U11" s="1124"/>
      <c r="V11" s="1124"/>
      <c r="W11" s="1124"/>
      <c r="X11" s="1124"/>
      <c r="Y11" s="1124"/>
      <c r="Z11" s="1124"/>
      <c r="AA11" s="1124"/>
      <c r="AB11" s="1124"/>
      <c r="AC11" s="1124"/>
      <c r="AD11" s="1124"/>
      <c r="AE11" s="1125"/>
    </row>
    <row r="12" spans="1:53" ht="20.100000000000001" customHeight="1" x14ac:dyDescent="0.15">
      <c r="A12" s="177">
        <v>5</v>
      </c>
      <c r="B12" s="1038" t="s">
        <v>527</v>
      </c>
      <c r="C12" s="1038"/>
      <c r="D12" s="1038"/>
      <c r="E12" s="1038"/>
      <c r="F12" s="1038"/>
      <c r="G12" s="1038"/>
      <c r="H12" s="1869"/>
      <c r="I12" s="1137" t="s">
        <v>723</v>
      </c>
      <c r="J12" s="1124"/>
      <c r="K12" s="1125"/>
      <c r="L12" s="177"/>
      <c r="M12" s="29"/>
      <c r="N12" s="179"/>
      <c r="O12" s="177"/>
      <c r="P12" s="29"/>
      <c r="Q12" s="29"/>
      <c r="R12" s="29"/>
      <c r="S12" s="29"/>
      <c r="T12" s="29"/>
      <c r="U12" s="29"/>
      <c r="V12" s="29"/>
      <c r="W12" s="29"/>
      <c r="X12" s="29"/>
      <c r="Y12" s="29"/>
      <c r="Z12" s="29"/>
      <c r="AA12" s="29"/>
      <c r="AB12" s="29"/>
      <c r="AC12" s="29"/>
      <c r="AD12" s="29"/>
      <c r="AE12" s="179"/>
    </row>
    <row r="13" spans="1:53" ht="20.100000000000001" customHeight="1" x14ac:dyDescent="0.15">
      <c r="A13" s="177">
        <v>6</v>
      </c>
      <c r="B13" s="1038" t="s">
        <v>528</v>
      </c>
      <c r="C13" s="1038"/>
      <c r="D13" s="1038"/>
      <c r="E13" s="1038"/>
      <c r="F13" s="1038"/>
      <c r="G13" s="1038"/>
      <c r="H13" s="1869"/>
      <c r="I13" s="1137" t="s">
        <v>724</v>
      </c>
      <c r="J13" s="1124"/>
      <c r="K13" s="1125"/>
      <c r="L13" s="1137"/>
      <c r="M13" s="1124"/>
      <c r="N13" s="1125"/>
      <c r="O13" s="1137"/>
      <c r="P13" s="1124"/>
      <c r="Q13" s="1124"/>
      <c r="R13" s="1124"/>
      <c r="S13" s="1124"/>
      <c r="T13" s="1124"/>
      <c r="U13" s="1124"/>
      <c r="V13" s="1124"/>
      <c r="W13" s="1124"/>
      <c r="X13" s="1124"/>
      <c r="Y13" s="1124"/>
      <c r="Z13" s="1124"/>
      <c r="AA13" s="1124"/>
      <c r="AB13" s="1124"/>
      <c r="AC13" s="1124"/>
      <c r="AD13" s="1124"/>
      <c r="AE13" s="1125"/>
    </row>
    <row r="14" spans="1:53" ht="20.100000000000001" customHeight="1" x14ac:dyDescent="0.15">
      <c r="A14" s="177">
        <v>7</v>
      </c>
      <c r="B14" s="1038" t="s">
        <v>529</v>
      </c>
      <c r="C14" s="1038"/>
      <c r="D14" s="1038"/>
      <c r="E14" s="1038"/>
      <c r="F14" s="1038"/>
      <c r="G14" s="1038"/>
      <c r="H14" s="1869"/>
      <c r="I14" s="1137" t="s">
        <v>723</v>
      </c>
      <c r="J14" s="1124"/>
      <c r="K14" s="1125"/>
      <c r="L14" s="1137"/>
      <c r="M14" s="1124"/>
      <c r="N14" s="1125"/>
      <c r="O14" s="1137"/>
      <c r="P14" s="1124"/>
      <c r="Q14" s="1124"/>
      <c r="R14" s="1124"/>
      <c r="S14" s="1124"/>
      <c r="T14" s="1124"/>
      <c r="U14" s="1124"/>
      <c r="V14" s="1124"/>
      <c r="W14" s="1124"/>
      <c r="X14" s="1124"/>
      <c r="Y14" s="1124"/>
      <c r="Z14" s="1124"/>
      <c r="AA14" s="1124"/>
      <c r="AB14" s="1124"/>
      <c r="AC14" s="1124"/>
      <c r="AD14" s="1124"/>
      <c r="AE14" s="1125"/>
    </row>
    <row r="15" spans="1:53" ht="20.100000000000001" customHeight="1" x14ac:dyDescent="0.15">
      <c r="A15" s="169">
        <v>8</v>
      </c>
      <c r="B15" s="1873" t="s">
        <v>530</v>
      </c>
      <c r="C15" s="1873"/>
      <c r="D15" s="1873"/>
      <c r="E15" s="1873"/>
      <c r="F15" s="1873"/>
      <c r="G15" s="1873"/>
      <c r="H15" s="1874"/>
      <c r="I15" s="1069"/>
      <c r="J15" s="1070"/>
      <c r="K15" s="1072"/>
      <c r="L15" s="1069" t="s">
        <v>723</v>
      </c>
      <c r="M15" s="1070"/>
      <c r="N15" s="1072"/>
      <c r="O15" s="1069"/>
      <c r="P15" s="1070"/>
      <c r="Q15" s="1070"/>
      <c r="R15" s="1070"/>
      <c r="S15" s="1070"/>
      <c r="T15" s="1070"/>
      <c r="U15" s="1070"/>
      <c r="V15" s="1070"/>
      <c r="W15" s="1070"/>
      <c r="X15" s="1070"/>
      <c r="Y15" s="1070"/>
      <c r="Z15" s="1070"/>
      <c r="AA15" s="1070"/>
      <c r="AB15" s="1070"/>
      <c r="AC15" s="1070"/>
      <c r="AD15" s="1070"/>
      <c r="AE15" s="1072"/>
    </row>
    <row r="16" spans="1:53" ht="20.100000000000001" customHeight="1" x14ac:dyDescent="0.15">
      <c r="A16" s="30"/>
      <c r="B16" s="78"/>
      <c r="C16" s="78"/>
      <c r="D16" s="78"/>
      <c r="E16" s="78"/>
      <c r="F16" s="78"/>
      <c r="G16" s="78"/>
      <c r="H16" s="78"/>
      <c r="I16" s="30"/>
      <c r="J16" s="30"/>
      <c r="K16" s="30"/>
      <c r="L16" s="30"/>
      <c r="M16" s="30"/>
      <c r="N16" s="30"/>
      <c r="O16" s="30"/>
      <c r="P16" s="30"/>
      <c r="Q16" s="30"/>
      <c r="R16" s="30"/>
      <c r="S16" s="30"/>
      <c r="T16" s="30"/>
      <c r="U16" s="30"/>
      <c r="V16" s="30"/>
      <c r="W16" s="30"/>
      <c r="X16" s="30"/>
      <c r="Y16" s="30"/>
      <c r="Z16" s="30"/>
      <c r="AA16" s="30"/>
      <c r="AB16" s="30"/>
      <c r="AC16" s="30"/>
      <c r="AD16" s="30"/>
      <c r="AE16" s="30"/>
    </row>
    <row r="17" spans="1:35" ht="20.100000000000001" customHeight="1" x14ac:dyDescent="0.15">
      <c r="A17" s="1">
        <v>2</v>
      </c>
      <c r="B17" s="1356" t="s">
        <v>531</v>
      </c>
      <c r="C17" s="1356"/>
      <c r="D17" s="1356"/>
      <c r="E17" s="1356"/>
      <c r="F17" s="1356"/>
    </row>
    <row r="18" spans="1:35" ht="20.100000000000001" customHeight="1" x14ac:dyDescent="0.15">
      <c r="A18" s="1002" t="s">
        <v>532</v>
      </c>
      <c r="B18" s="1006"/>
      <c r="C18" s="1006"/>
      <c r="D18" s="1006"/>
      <c r="E18" s="1006"/>
      <c r="F18" s="1006"/>
      <c r="G18" s="1006"/>
      <c r="H18" s="1003"/>
      <c r="I18" s="1470" t="s">
        <v>172</v>
      </c>
      <c r="J18" s="1471"/>
      <c r="K18" s="1471"/>
      <c r="L18" s="1872"/>
      <c r="M18" s="1470" t="s">
        <v>175</v>
      </c>
      <c r="N18" s="1471"/>
      <c r="O18" s="1471"/>
      <c r="P18" s="1872"/>
      <c r="Q18" s="30"/>
      <c r="R18" s="30"/>
      <c r="S18" s="30"/>
      <c r="T18" s="30"/>
      <c r="U18" s="30"/>
      <c r="V18" s="30"/>
      <c r="W18" s="30"/>
      <c r="X18" s="30"/>
      <c r="Y18" s="30"/>
      <c r="Z18" s="30"/>
      <c r="AA18" s="30"/>
      <c r="AB18" s="30"/>
      <c r="AC18" s="30"/>
      <c r="AD18" s="30"/>
      <c r="AE18" s="184"/>
      <c r="AF18" s="184"/>
      <c r="AG18" s="95"/>
      <c r="AH18" s="95"/>
      <c r="AI18" s="95"/>
    </row>
    <row r="19" spans="1:35" ht="20.100000000000001" customHeight="1" x14ac:dyDescent="0.15">
      <c r="A19" s="1871" t="s">
        <v>533</v>
      </c>
      <c r="B19" s="1229"/>
      <c r="C19" s="1229"/>
      <c r="D19" s="1229"/>
      <c r="E19" s="1229"/>
      <c r="F19" s="1229"/>
      <c r="G19" s="1229"/>
      <c r="H19" s="1868"/>
      <c r="I19" s="1086">
        <v>60</v>
      </c>
      <c r="J19" s="1085"/>
      <c r="K19" s="1085"/>
      <c r="L19" s="185" t="s">
        <v>534</v>
      </c>
      <c r="M19" s="1086">
        <v>60</v>
      </c>
      <c r="N19" s="1085"/>
      <c r="O19" s="1085"/>
      <c r="P19" s="185" t="s">
        <v>534</v>
      </c>
      <c r="Q19" s="184"/>
      <c r="R19" s="184"/>
      <c r="S19" s="184"/>
      <c r="T19" s="184"/>
      <c r="U19" s="184"/>
      <c r="V19" s="184"/>
      <c r="W19" s="184"/>
      <c r="X19" s="184"/>
      <c r="Y19" s="184"/>
      <c r="Z19" s="184"/>
      <c r="AA19" s="184"/>
      <c r="AB19" s="184"/>
      <c r="AC19" s="184"/>
      <c r="AD19" s="184"/>
      <c r="AE19" s="184"/>
      <c r="AF19" s="184"/>
      <c r="AG19" s="95"/>
      <c r="AH19" s="95"/>
      <c r="AI19" s="95"/>
    </row>
    <row r="20" spans="1:35" ht="20.100000000000001" customHeight="1" x14ac:dyDescent="0.15">
      <c r="A20" s="1870" t="s">
        <v>535</v>
      </c>
      <c r="B20" s="1038"/>
      <c r="C20" s="1038"/>
      <c r="D20" s="1038"/>
      <c r="E20" s="1038"/>
      <c r="F20" s="1038"/>
      <c r="G20" s="1038"/>
      <c r="H20" s="1869"/>
      <c r="I20" s="1137" t="s">
        <v>520</v>
      </c>
      <c r="J20" s="1124"/>
      <c r="K20" s="1124" t="s">
        <v>521</v>
      </c>
      <c r="L20" s="1125"/>
      <c r="M20" s="1137" t="s">
        <v>520</v>
      </c>
      <c r="N20" s="1124"/>
      <c r="O20" s="1124" t="s">
        <v>521</v>
      </c>
      <c r="P20" s="1125"/>
      <c r="Q20" s="184"/>
      <c r="R20" s="184"/>
      <c r="S20" s="184"/>
      <c r="T20" s="184"/>
      <c r="U20" s="184"/>
      <c r="V20" s="184"/>
      <c r="W20" s="184"/>
      <c r="X20" s="184"/>
      <c r="Y20" s="184"/>
      <c r="Z20" s="184"/>
      <c r="AA20" s="184"/>
      <c r="AB20" s="184"/>
      <c r="AC20" s="184"/>
      <c r="AD20" s="184"/>
      <c r="AE20" s="184"/>
      <c r="AF20" s="184"/>
    </row>
    <row r="21" spans="1:35" ht="20.100000000000001" customHeight="1" x14ac:dyDescent="0.15">
      <c r="A21" s="1875" t="s">
        <v>536</v>
      </c>
      <c r="B21" s="1873"/>
      <c r="C21" s="1873"/>
      <c r="D21" s="1873"/>
      <c r="E21" s="1873"/>
      <c r="F21" s="1873"/>
      <c r="G21" s="1873"/>
      <c r="H21" s="1874"/>
      <c r="I21" s="1069">
        <v>5</v>
      </c>
      <c r="J21" s="1070"/>
      <c r="K21" s="1070"/>
      <c r="L21" s="886" t="s">
        <v>982</v>
      </c>
      <c r="M21" s="1069">
        <v>5</v>
      </c>
      <c r="N21" s="1070"/>
      <c r="O21" s="1070"/>
      <c r="P21" s="887" t="s">
        <v>982</v>
      </c>
      <c r="Q21" s="184"/>
      <c r="R21" s="184"/>
      <c r="S21" s="184"/>
      <c r="T21" s="184"/>
      <c r="U21" s="184"/>
      <c r="V21" s="184"/>
      <c r="W21" s="184"/>
      <c r="X21" s="184"/>
      <c r="Y21" s="184"/>
      <c r="Z21" s="184"/>
      <c r="AA21" s="184"/>
      <c r="AB21" s="184"/>
      <c r="AC21" s="184"/>
      <c r="AD21" s="184"/>
      <c r="AE21" s="184"/>
      <c r="AF21" s="184"/>
    </row>
    <row r="22" spans="1:35" ht="20.100000000000001" customHeight="1" x14ac:dyDescent="0.15">
      <c r="A22" s="78"/>
      <c r="B22" s="78"/>
      <c r="C22" s="78"/>
      <c r="D22" s="78"/>
      <c r="E22" s="78"/>
      <c r="F22" s="78"/>
      <c r="G22" s="78"/>
      <c r="H22" s="78"/>
      <c r="I22" s="30"/>
      <c r="J22" s="30"/>
      <c r="K22" s="30"/>
      <c r="L22" s="30"/>
      <c r="M22" s="30"/>
      <c r="N22" s="30"/>
      <c r="O22" s="30"/>
      <c r="P22" s="30"/>
      <c r="Q22" s="184"/>
      <c r="R22" s="184"/>
      <c r="S22" s="184"/>
      <c r="T22" s="184"/>
      <c r="U22" s="184"/>
      <c r="V22" s="184"/>
      <c r="W22" s="184"/>
      <c r="X22" s="184"/>
      <c r="Y22" s="184"/>
      <c r="Z22" s="184"/>
      <c r="AA22" s="184"/>
      <c r="AB22" s="184"/>
      <c r="AC22" s="184"/>
      <c r="AD22" s="184"/>
      <c r="AE22" s="184"/>
      <c r="AF22" s="184"/>
    </row>
    <row r="23" spans="1:35" ht="20.100000000000001" customHeight="1" x14ac:dyDescent="0.15">
      <c r="A23" s="1">
        <v>3</v>
      </c>
      <c r="B23" s="1083" t="s">
        <v>537</v>
      </c>
      <c r="C23" s="1083"/>
      <c r="D23" s="1083"/>
      <c r="E23" s="1083"/>
      <c r="F23" s="1083"/>
      <c r="G23" s="1083"/>
    </row>
    <row r="24" spans="1:35" ht="20.100000000000001" customHeight="1" x14ac:dyDescent="0.15">
      <c r="A24" s="1002" t="s">
        <v>532</v>
      </c>
      <c r="B24" s="1006"/>
      <c r="C24" s="1006"/>
      <c r="D24" s="1006"/>
      <c r="E24" s="1006"/>
      <c r="F24" s="1006"/>
      <c r="G24" s="1006"/>
      <c r="H24" s="1003"/>
      <c r="I24" s="1470" t="s">
        <v>538</v>
      </c>
      <c r="J24" s="1471"/>
      <c r="K24" s="1872"/>
      <c r="L24" s="111"/>
      <c r="M24" s="1006" t="s">
        <v>539</v>
      </c>
      <c r="N24" s="1006"/>
      <c r="O24" s="1006"/>
      <c r="P24" s="1006"/>
      <c r="Q24" s="1006"/>
      <c r="R24" s="1006"/>
      <c r="S24" s="1006"/>
      <c r="T24" s="1006"/>
      <c r="U24" s="1006"/>
      <c r="V24" s="1006"/>
      <c r="W24" s="1006"/>
      <c r="X24" s="1006"/>
      <c r="Y24" s="1006"/>
      <c r="Z24" s="1006"/>
      <c r="AA24" s="1006"/>
      <c r="AB24" s="1006"/>
      <c r="AC24" s="1006"/>
      <c r="AD24" s="1006"/>
      <c r="AE24" s="186"/>
    </row>
    <row r="25" spans="1:35" ht="20.100000000000001" customHeight="1" x14ac:dyDescent="0.15">
      <c r="A25" s="1871" t="s">
        <v>540</v>
      </c>
      <c r="B25" s="1229"/>
      <c r="C25" s="1229"/>
      <c r="D25" s="1229"/>
      <c r="E25" s="1229"/>
      <c r="F25" s="1229"/>
      <c r="G25" s="1229"/>
      <c r="H25" s="1868"/>
      <c r="I25" s="1086"/>
      <c r="J25" s="1085"/>
      <c r="K25" s="1087"/>
      <c r="L25" s="14"/>
      <c r="M25" s="1085"/>
      <c r="N25" s="1085"/>
      <c r="O25" s="1085"/>
      <c r="P25" s="1085"/>
      <c r="Q25" s="1085"/>
      <c r="R25" s="1085"/>
      <c r="S25" s="1085"/>
      <c r="T25" s="1085"/>
      <c r="U25" s="1085"/>
      <c r="V25" s="1085"/>
      <c r="W25" s="1085"/>
      <c r="X25" s="1085"/>
      <c r="Y25" s="1085"/>
      <c r="Z25" s="1085"/>
      <c r="AA25" s="1085"/>
      <c r="AB25" s="1085"/>
      <c r="AC25" s="1085"/>
      <c r="AD25" s="1085"/>
      <c r="AE25" s="185"/>
    </row>
    <row r="26" spans="1:35" ht="20.100000000000001" customHeight="1" x14ac:dyDescent="0.15">
      <c r="A26" s="1870" t="s">
        <v>541</v>
      </c>
      <c r="B26" s="1038"/>
      <c r="C26" s="1038"/>
      <c r="D26" s="1038"/>
      <c r="E26" s="1038"/>
      <c r="F26" s="1038"/>
      <c r="G26" s="1038"/>
      <c r="H26" s="1869"/>
      <c r="I26" s="1137"/>
      <c r="J26" s="1124"/>
      <c r="K26" s="1125"/>
      <c r="L26" s="19"/>
      <c r="M26" s="1124"/>
      <c r="N26" s="1124"/>
      <c r="O26" s="1124"/>
      <c r="P26" s="1124"/>
      <c r="Q26" s="1124"/>
      <c r="R26" s="1124"/>
      <c r="S26" s="1124"/>
      <c r="T26" s="1124"/>
      <c r="U26" s="1124"/>
      <c r="V26" s="1124"/>
      <c r="W26" s="1124"/>
      <c r="X26" s="1124"/>
      <c r="Y26" s="1124"/>
      <c r="Z26" s="1124"/>
      <c r="AA26" s="1124"/>
      <c r="AB26" s="1124"/>
      <c r="AC26" s="1124"/>
      <c r="AD26" s="1124"/>
      <c r="AE26" s="187"/>
    </row>
    <row r="27" spans="1:35" ht="20.100000000000001" customHeight="1" x14ac:dyDescent="0.15">
      <c r="A27" s="1870" t="s">
        <v>542</v>
      </c>
      <c r="B27" s="1038"/>
      <c r="C27" s="1038"/>
      <c r="D27" s="1038"/>
      <c r="E27" s="1038"/>
      <c r="F27" s="1038"/>
      <c r="G27" s="1038"/>
      <c r="H27" s="1869"/>
      <c r="I27" s="1137"/>
      <c r="J27" s="1124"/>
      <c r="K27" s="1125"/>
      <c r="L27" s="19"/>
      <c r="M27" s="1124"/>
      <c r="N27" s="1124"/>
      <c r="O27" s="1124"/>
      <c r="P27" s="1124"/>
      <c r="Q27" s="1124"/>
      <c r="R27" s="1124"/>
      <c r="S27" s="1124"/>
      <c r="T27" s="1124"/>
      <c r="U27" s="1124"/>
      <c r="V27" s="1124"/>
      <c r="W27" s="1124"/>
      <c r="X27" s="1124"/>
      <c r="Y27" s="1124"/>
      <c r="Z27" s="1124"/>
      <c r="AA27" s="1124"/>
      <c r="AB27" s="1124"/>
      <c r="AC27" s="1124"/>
      <c r="AD27" s="1124"/>
      <c r="AE27" s="187"/>
    </row>
    <row r="28" spans="1:35" ht="20.100000000000001" customHeight="1" x14ac:dyDescent="0.15">
      <c r="A28" s="1876" t="s">
        <v>852</v>
      </c>
      <c r="B28" s="1877"/>
      <c r="C28" s="1877"/>
      <c r="D28" s="1877"/>
      <c r="E28" s="1877"/>
      <c r="F28" s="1877"/>
      <c r="G28" s="1877"/>
      <c r="H28" s="1878"/>
      <c r="I28" s="1069" t="s">
        <v>725</v>
      </c>
      <c r="J28" s="1070"/>
      <c r="K28" s="1072"/>
      <c r="L28" s="27"/>
      <c r="M28" s="1070"/>
      <c r="N28" s="1070"/>
      <c r="O28" s="1070"/>
      <c r="P28" s="1070"/>
      <c r="Q28" s="1070"/>
      <c r="R28" s="1070"/>
      <c r="S28" s="1070"/>
      <c r="T28" s="1070"/>
      <c r="U28" s="1070"/>
      <c r="V28" s="1070"/>
      <c r="W28" s="1070"/>
      <c r="X28" s="1070"/>
      <c r="Y28" s="1070"/>
      <c r="Z28" s="1070"/>
      <c r="AA28" s="1070"/>
      <c r="AB28" s="1070"/>
      <c r="AC28" s="1070"/>
      <c r="AD28" s="1070"/>
      <c r="AE28" s="150"/>
    </row>
    <row r="29" spans="1:35" ht="20.100000000000001" customHeight="1" x14ac:dyDescent="0.15">
      <c r="A29" s="55"/>
      <c r="B29" s="55"/>
      <c r="C29" s="55"/>
      <c r="D29" s="55"/>
      <c r="E29" s="55"/>
      <c r="F29" s="55"/>
      <c r="G29" s="55"/>
      <c r="H29" s="55"/>
    </row>
    <row r="30" spans="1:35" ht="20.100000000000001" customHeight="1" x14ac:dyDescent="0.15"/>
    <row r="31" spans="1:35" ht="20.100000000000001" customHeight="1" x14ac:dyDescent="0.15"/>
    <row r="32" spans="1:35"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sheetData>
  <mergeCells count="66">
    <mergeCell ref="M21:O21"/>
    <mergeCell ref="M20:N20"/>
    <mergeCell ref="O20:P20"/>
    <mergeCell ref="O13:AE13"/>
    <mergeCell ref="L13:N13"/>
    <mergeCell ref="L14:N14"/>
    <mergeCell ref="L15:N15"/>
    <mergeCell ref="M18:P18"/>
    <mergeCell ref="M19:O19"/>
    <mergeCell ref="O14:AE14"/>
    <mergeCell ref="O15:AE15"/>
    <mergeCell ref="A28:H28"/>
    <mergeCell ref="I28:K28"/>
    <mergeCell ref="M28:AD28"/>
    <mergeCell ref="M24:AD24"/>
    <mergeCell ref="M25:AD25"/>
    <mergeCell ref="M26:AD26"/>
    <mergeCell ref="M27:AD27"/>
    <mergeCell ref="B23:G23"/>
    <mergeCell ref="A21:H21"/>
    <mergeCell ref="A27:H27"/>
    <mergeCell ref="I24:K24"/>
    <mergeCell ref="I25:K25"/>
    <mergeCell ref="I26:K26"/>
    <mergeCell ref="I27:K27"/>
    <mergeCell ref="A25:H25"/>
    <mergeCell ref="A26:H26"/>
    <mergeCell ref="A24:H24"/>
    <mergeCell ref="I21:K21"/>
    <mergeCell ref="I15:K15"/>
    <mergeCell ref="B14:H14"/>
    <mergeCell ref="B17:F17"/>
    <mergeCell ref="I19:K19"/>
    <mergeCell ref="I18:L18"/>
    <mergeCell ref="B15:H15"/>
    <mergeCell ref="I14:K14"/>
    <mergeCell ref="I20:J20"/>
    <mergeCell ref="K20:L20"/>
    <mergeCell ref="A20:H20"/>
    <mergeCell ref="A18:H18"/>
    <mergeCell ref="A19:H19"/>
    <mergeCell ref="B13:H13"/>
    <mergeCell ref="L9:N9"/>
    <mergeCell ref="L11:N11"/>
    <mergeCell ref="I13:K13"/>
    <mergeCell ref="B12:H12"/>
    <mergeCell ref="I12:K12"/>
    <mergeCell ref="B9:H9"/>
    <mergeCell ref="B11:H11"/>
    <mergeCell ref="I9:K9"/>
    <mergeCell ref="I11:K11"/>
    <mergeCell ref="B10:H10"/>
    <mergeCell ref="I10:K10"/>
    <mergeCell ref="O9:AE9"/>
    <mergeCell ref="O11:AE11"/>
    <mergeCell ref="A2:BA2"/>
    <mergeCell ref="AW1:BA1"/>
    <mergeCell ref="A7:H7"/>
    <mergeCell ref="B8:H8"/>
    <mergeCell ref="L7:N7"/>
    <mergeCell ref="L8:N8"/>
    <mergeCell ref="O7:AE7"/>
    <mergeCell ref="O8:AE8"/>
    <mergeCell ref="B6:I6"/>
    <mergeCell ref="I7:K7"/>
    <mergeCell ref="I8:K8"/>
  </mergeCells>
  <phoneticPr fontId="2"/>
  <pageMargins left="0.59055118110236227" right="0.39370078740157483" top="0.59055118110236227" bottom="0.19685039370078741" header="0.51181102362204722" footer="0.19685039370078741"/>
  <pageSetup paperSize="9" orientation="landscape" r:id="rId1"/>
  <headerFooter alignWithMargins="0">
    <oddFooter xml:space="preserve">&amp;C
-16-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workbookViewId="0">
      <selection activeCell="D9" sqref="D9:Q9"/>
    </sheetView>
  </sheetViews>
  <sheetFormatPr defaultRowHeight="11.25" x14ac:dyDescent="0.15"/>
  <cols>
    <col min="1" max="1" width="1.25" style="1" customWidth="1"/>
    <col min="2" max="2" width="3.125" style="1" customWidth="1"/>
    <col min="3" max="3" width="3.375" style="1" customWidth="1"/>
    <col min="4" max="4" width="2.875" style="1" customWidth="1"/>
    <col min="5" max="5" width="7.125" style="1" customWidth="1"/>
    <col min="6" max="6" width="1.25" style="1" customWidth="1"/>
    <col min="7" max="7" width="1.875" style="1" customWidth="1"/>
    <col min="8" max="8" width="8" style="1" customWidth="1"/>
    <col min="9" max="10" width="1.875" style="1" customWidth="1"/>
    <col min="11" max="11" width="8" style="1" customWidth="1"/>
    <col min="12" max="13" width="1.875" style="1" customWidth="1"/>
    <col min="14" max="14" width="8.625" style="1" customWidth="1"/>
    <col min="15" max="15" width="2.625" style="1" customWidth="1"/>
    <col min="16" max="16" width="1.875" style="1" customWidth="1"/>
    <col min="17" max="17" width="8.25" style="1" customWidth="1"/>
    <col min="18" max="18" width="2.625" style="1" customWidth="1"/>
    <col min="19" max="19" width="1.25" style="1" customWidth="1"/>
    <col min="20" max="20" width="3.125" style="1" customWidth="1"/>
    <col min="21" max="21" width="3.375" style="1" customWidth="1"/>
    <col min="22" max="22" width="2.875" style="1" customWidth="1"/>
    <col min="23" max="23" width="6.875" style="1" customWidth="1"/>
    <col min="24" max="24" width="1.25" style="1" customWidth="1"/>
    <col min="25" max="25" width="1.875" style="1" customWidth="1"/>
    <col min="26" max="26" width="8" style="1" customWidth="1"/>
    <col min="27" max="28" width="1.875" style="1" customWidth="1"/>
    <col min="29" max="29" width="8" style="1" customWidth="1"/>
    <col min="30" max="31" width="1.875" style="1" customWidth="1"/>
    <col min="32" max="32" width="8.625" style="1" customWidth="1"/>
    <col min="33" max="33" width="2.625" style="1" customWidth="1"/>
    <col min="34" max="34" width="1.875" style="1" customWidth="1"/>
    <col min="35" max="35" width="6.75" style="1" customWidth="1"/>
    <col min="36" max="36" width="1.625" style="1" customWidth="1"/>
    <col min="37" max="37" width="2.625" style="1" customWidth="1"/>
    <col min="38" max="16384" width="9" style="1"/>
  </cols>
  <sheetData>
    <row r="1" spans="1:37" ht="20.25" customHeight="1" x14ac:dyDescent="0.15">
      <c r="AH1" s="49"/>
      <c r="AI1" s="1918" t="s">
        <v>543</v>
      </c>
      <c r="AJ1" s="1918"/>
      <c r="AK1" s="50"/>
    </row>
    <row r="2" spans="1:37" s="189" customFormat="1" ht="17.25" x14ac:dyDescent="0.15">
      <c r="A2" s="1172" t="s">
        <v>544</v>
      </c>
      <c r="B2" s="1172"/>
      <c r="C2" s="1172"/>
      <c r="D2" s="1172"/>
      <c r="E2" s="1172"/>
      <c r="F2" s="1172"/>
      <c r="G2" s="1172"/>
      <c r="H2" s="1172"/>
      <c r="I2" s="1172"/>
      <c r="J2" s="1172"/>
      <c r="K2" s="1172"/>
      <c r="L2" s="1172"/>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172"/>
    </row>
    <row r="3" spans="1:37" s="55" customFormat="1" ht="13.5" customHeight="1" x14ac:dyDescent="0.15">
      <c r="A3" s="1083" t="s">
        <v>545</v>
      </c>
      <c r="B3" s="1083"/>
      <c r="C3" s="1083"/>
      <c r="D3" s="1083"/>
      <c r="E3" s="1083"/>
      <c r="F3" s="1083"/>
      <c r="G3" s="1083"/>
      <c r="H3" s="1083"/>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7" ht="8.25" customHeight="1" x14ac:dyDescent="0.15">
      <c r="A4" s="11"/>
      <c r="B4" s="93" t="s">
        <v>726</v>
      </c>
      <c r="C4" s="11"/>
      <c r="D4" s="11"/>
      <c r="E4" s="94" t="s">
        <v>726</v>
      </c>
      <c r="F4" s="11"/>
      <c r="G4" s="11"/>
      <c r="H4" s="11"/>
      <c r="I4" s="8"/>
      <c r="J4" s="11"/>
      <c r="K4" s="11"/>
      <c r="L4" s="11"/>
      <c r="M4" s="11"/>
      <c r="N4" s="11"/>
      <c r="O4" s="11"/>
      <c r="P4" s="11"/>
      <c r="Q4" s="11"/>
      <c r="S4" s="11"/>
      <c r="T4" s="11"/>
      <c r="U4" s="11"/>
      <c r="V4" s="11"/>
      <c r="W4" s="11"/>
      <c r="X4" s="11"/>
      <c r="Y4" s="11"/>
      <c r="Z4" s="11"/>
      <c r="AA4" s="11"/>
      <c r="AB4" s="11"/>
      <c r="AC4" s="11"/>
      <c r="AD4" s="11"/>
      <c r="AE4" s="11"/>
      <c r="AF4" s="11"/>
      <c r="AG4" s="11"/>
      <c r="AH4" s="11"/>
      <c r="AI4" s="11"/>
      <c r="AJ4" s="11"/>
      <c r="AK4" s="11"/>
    </row>
    <row r="5" spans="1:37" ht="21" customHeight="1" x14ac:dyDescent="0.15">
      <c r="A5" s="1086" t="s">
        <v>1043</v>
      </c>
      <c r="B5" s="1085"/>
      <c r="C5" s="1085"/>
      <c r="D5" s="1085"/>
      <c r="E5" s="1085"/>
      <c r="F5" s="1085"/>
      <c r="G5" s="1085"/>
      <c r="H5" s="1085"/>
      <c r="I5" s="1085"/>
      <c r="J5" s="1085"/>
      <c r="K5" s="1085"/>
      <c r="L5" s="1085"/>
      <c r="M5" s="1085"/>
      <c r="N5" s="1085"/>
      <c r="O5" s="1085"/>
      <c r="P5" s="1085"/>
      <c r="Q5" s="1085"/>
      <c r="R5" s="1087"/>
      <c r="S5" s="1093" t="s">
        <v>1044</v>
      </c>
      <c r="T5" s="1094"/>
      <c r="U5" s="1094"/>
      <c r="V5" s="1094"/>
      <c r="W5" s="1094"/>
      <c r="X5" s="1094"/>
      <c r="Y5" s="1094"/>
      <c r="Z5" s="1094"/>
      <c r="AA5" s="1094"/>
      <c r="AB5" s="1094"/>
      <c r="AC5" s="1094"/>
      <c r="AD5" s="1094"/>
      <c r="AE5" s="1094"/>
      <c r="AF5" s="1094"/>
      <c r="AG5" s="1094"/>
      <c r="AH5" s="1094"/>
      <c r="AI5" s="1094"/>
      <c r="AJ5" s="1094"/>
      <c r="AK5" s="1095"/>
    </row>
    <row r="6" spans="1:37" ht="21" customHeight="1" x14ac:dyDescent="0.15">
      <c r="A6" s="1069" t="s">
        <v>546</v>
      </c>
      <c r="B6" s="1070"/>
      <c r="C6" s="1070"/>
      <c r="D6" s="1070"/>
      <c r="E6" s="1070"/>
      <c r="F6" s="1071"/>
      <c r="G6" s="1082" t="s">
        <v>547</v>
      </c>
      <c r="H6" s="1070"/>
      <c r="I6" s="1071"/>
      <c r="J6" s="1082" t="s">
        <v>548</v>
      </c>
      <c r="K6" s="1070"/>
      <c r="L6" s="1071"/>
      <c r="M6" s="1126" t="s">
        <v>549</v>
      </c>
      <c r="N6" s="1127"/>
      <c r="O6" s="970"/>
      <c r="P6" s="1082" t="s">
        <v>550</v>
      </c>
      <c r="Q6" s="1070"/>
      <c r="R6" s="1070"/>
      <c r="S6" s="1069" t="s">
        <v>546</v>
      </c>
      <c r="T6" s="1070"/>
      <c r="U6" s="1070"/>
      <c r="V6" s="1070"/>
      <c r="W6" s="1070"/>
      <c r="X6" s="1071"/>
      <c r="Y6" s="1082" t="s">
        <v>547</v>
      </c>
      <c r="Z6" s="1070"/>
      <c r="AA6" s="1071"/>
      <c r="AB6" s="1082" t="s">
        <v>548</v>
      </c>
      <c r="AC6" s="1070"/>
      <c r="AD6" s="1071"/>
      <c r="AE6" s="1126" t="s">
        <v>549</v>
      </c>
      <c r="AF6" s="1127"/>
      <c r="AG6" s="970"/>
      <c r="AH6" s="1082" t="s">
        <v>550</v>
      </c>
      <c r="AI6" s="1070"/>
      <c r="AJ6" s="1070"/>
      <c r="AK6" s="1072"/>
    </row>
    <row r="7" spans="1:37" ht="10.5" customHeight="1" x14ac:dyDescent="0.15">
      <c r="A7" s="10"/>
      <c r="B7" s="190" t="s">
        <v>551</v>
      </c>
      <c r="C7" s="190"/>
      <c r="D7" s="190"/>
      <c r="E7" s="8"/>
      <c r="F7" s="8"/>
      <c r="G7" s="1269"/>
      <c r="H7" s="1094"/>
      <c r="I7" s="1270"/>
      <c r="J7" s="1422" t="s">
        <v>727</v>
      </c>
      <c r="K7" s="1423"/>
      <c r="L7" s="1423"/>
      <c r="M7" s="1908" t="s">
        <v>727</v>
      </c>
      <c r="N7" s="1909"/>
      <c r="O7" s="1910"/>
      <c r="P7" s="1879" t="s">
        <v>728</v>
      </c>
      <c r="Q7" s="1880"/>
      <c r="R7" s="1880"/>
      <c r="S7" s="10"/>
      <c r="T7" s="190" t="s">
        <v>551</v>
      </c>
      <c r="U7" s="190"/>
      <c r="V7" s="190"/>
      <c r="W7" s="8"/>
      <c r="X7" s="8"/>
      <c r="Y7" s="1269"/>
      <c r="Z7" s="1094"/>
      <c r="AA7" s="1270"/>
      <c r="AB7" s="1422" t="s">
        <v>727</v>
      </c>
      <c r="AC7" s="1423"/>
      <c r="AD7" s="1423"/>
      <c r="AE7" s="1879" t="s">
        <v>727</v>
      </c>
      <c r="AF7" s="1880"/>
      <c r="AG7" s="1906"/>
      <c r="AH7" s="1879" t="s">
        <v>728</v>
      </c>
      <c r="AI7" s="1880"/>
      <c r="AJ7" s="1880"/>
      <c r="AK7" s="1881"/>
    </row>
    <row r="8" spans="1:37" ht="8.25" customHeight="1" x14ac:dyDescent="0.15">
      <c r="A8" s="10"/>
      <c r="B8" s="8"/>
      <c r="C8" s="8"/>
      <c r="D8" s="8"/>
      <c r="E8" s="8"/>
      <c r="F8" s="8"/>
      <c r="G8" s="1134"/>
      <c r="H8" s="1133"/>
      <c r="I8" s="1242"/>
      <c r="J8" s="1419"/>
      <c r="K8" s="1420"/>
      <c r="L8" s="1420"/>
      <c r="M8" s="1911"/>
      <c r="N8" s="1912"/>
      <c r="O8" s="1913"/>
      <c r="P8" s="1882"/>
      <c r="Q8" s="1883"/>
      <c r="R8" s="1883"/>
      <c r="S8" s="10"/>
      <c r="T8" s="8"/>
      <c r="U8" s="8"/>
      <c r="V8" s="8"/>
      <c r="W8" s="8"/>
      <c r="X8" s="8"/>
      <c r="Y8" s="1134"/>
      <c r="Z8" s="1133"/>
      <c r="AA8" s="1242"/>
      <c r="AB8" s="1419"/>
      <c r="AC8" s="1420"/>
      <c r="AD8" s="1420"/>
      <c r="AE8" s="1882"/>
      <c r="AF8" s="1883"/>
      <c r="AG8" s="1907"/>
      <c r="AH8" s="1882"/>
      <c r="AI8" s="1883"/>
      <c r="AJ8" s="1883"/>
      <c r="AK8" s="1884"/>
    </row>
    <row r="9" spans="1:37" ht="21" customHeight="1" x14ac:dyDescent="0.15">
      <c r="A9" s="17"/>
      <c r="B9" s="1038" t="s">
        <v>552</v>
      </c>
      <c r="C9" s="1038"/>
      <c r="D9" s="1038"/>
      <c r="E9" s="1038"/>
      <c r="F9" s="19"/>
      <c r="G9" s="1123"/>
      <c r="H9" s="1124"/>
      <c r="I9" s="1243"/>
      <c r="J9" s="1896">
        <v>15300</v>
      </c>
      <c r="K9" s="1897"/>
      <c r="L9" s="1898"/>
      <c r="M9" s="1896">
        <v>15000</v>
      </c>
      <c r="N9" s="1897"/>
      <c r="O9" s="1898"/>
      <c r="P9" s="1416">
        <v>15000</v>
      </c>
      <c r="Q9" s="1209"/>
      <c r="R9" s="1209"/>
      <c r="S9" s="17"/>
      <c r="T9" s="1038"/>
      <c r="U9" s="1038"/>
      <c r="V9" s="1038"/>
      <c r="W9" s="1038"/>
      <c r="X9" s="19"/>
      <c r="Y9" s="1123"/>
      <c r="Z9" s="1124"/>
      <c r="AA9" s="1243"/>
      <c r="AB9" s="1416"/>
      <c r="AC9" s="1209"/>
      <c r="AD9" s="1417"/>
      <c r="AE9" s="1416"/>
      <c r="AF9" s="1209"/>
      <c r="AG9" s="1417"/>
      <c r="AH9" s="1416"/>
      <c r="AI9" s="1209"/>
      <c r="AJ9" s="1209"/>
      <c r="AK9" s="1210"/>
    </row>
    <row r="10" spans="1:37" ht="21" customHeight="1" x14ac:dyDescent="0.15">
      <c r="A10" s="10"/>
      <c r="B10" s="1124"/>
      <c r="C10" s="1124"/>
      <c r="D10" s="1124"/>
      <c r="E10" s="1124"/>
      <c r="F10" s="8"/>
      <c r="G10" s="1123"/>
      <c r="H10" s="1124"/>
      <c r="I10" s="1243"/>
      <c r="J10" s="1416"/>
      <c r="K10" s="1209"/>
      <c r="L10" s="1417"/>
      <c r="M10" s="1896" t="s">
        <v>729</v>
      </c>
      <c r="N10" s="1897"/>
      <c r="O10" s="1898"/>
      <c r="P10" s="1416"/>
      <c r="Q10" s="1209"/>
      <c r="R10" s="1209"/>
      <c r="S10" s="10"/>
      <c r="T10" s="1038"/>
      <c r="U10" s="1038"/>
      <c r="V10" s="1038"/>
      <c r="W10" s="1038"/>
      <c r="X10" s="8"/>
      <c r="Y10" s="1123"/>
      <c r="Z10" s="1124"/>
      <c r="AA10" s="1243"/>
      <c r="AB10" s="1416"/>
      <c r="AC10" s="1209"/>
      <c r="AD10" s="1417"/>
      <c r="AE10" s="1416"/>
      <c r="AF10" s="1209"/>
      <c r="AG10" s="1417"/>
      <c r="AH10" s="1416"/>
      <c r="AI10" s="1209"/>
      <c r="AJ10" s="1209"/>
      <c r="AK10" s="1210"/>
    </row>
    <row r="11" spans="1:37" ht="21" customHeight="1" x14ac:dyDescent="0.15">
      <c r="A11" s="17"/>
      <c r="B11" s="1124"/>
      <c r="C11" s="1124"/>
      <c r="D11" s="1124"/>
      <c r="E11" s="1124"/>
      <c r="F11" s="19"/>
      <c r="G11" s="1123"/>
      <c r="H11" s="1124"/>
      <c r="I11" s="1243"/>
      <c r="J11" s="1416"/>
      <c r="K11" s="1209"/>
      <c r="L11" s="1417"/>
      <c r="M11" s="1896"/>
      <c r="N11" s="1897"/>
      <c r="O11" s="1898"/>
      <c r="P11" s="1416"/>
      <c r="Q11" s="1209"/>
      <c r="R11" s="1209"/>
      <c r="S11" s="17"/>
      <c r="T11" s="1038"/>
      <c r="U11" s="1038"/>
      <c r="V11" s="1038"/>
      <c r="W11" s="1038"/>
      <c r="X11" s="19"/>
      <c r="Y11" s="1123"/>
      <c r="Z11" s="1124"/>
      <c r="AA11" s="1243"/>
      <c r="AB11" s="1416"/>
      <c r="AC11" s="1209"/>
      <c r="AD11" s="1417"/>
      <c r="AE11" s="1416"/>
      <c r="AF11" s="1209"/>
      <c r="AG11" s="1417"/>
      <c r="AH11" s="1416"/>
      <c r="AI11" s="1209"/>
      <c r="AJ11" s="1209"/>
      <c r="AK11" s="1210"/>
    </row>
    <row r="12" spans="1:37" ht="21" customHeight="1" x14ac:dyDescent="0.15">
      <c r="A12" s="1069" t="s">
        <v>553</v>
      </c>
      <c r="B12" s="1070"/>
      <c r="C12" s="1070"/>
      <c r="D12" s="1070"/>
      <c r="E12" s="1070"/>
      <c r="F12" s="1071"/>
      <c r="G12" s="1082"/>
      <c r="H12" s="1070"/>
      <c r="I12" s="1071"/>
      <c r="J12" s="1479">
        <f>SUM(J9:L11)</f>
        <v>15300</v>
      </c>
      <c r="K12" s="1212"/>
      <c r="L12" s="1212"/>
      <c r="M12" s="1479">
        <f>SUM(M9:O11)</f>
        <v>15000</v>
      </c>
      <c r="N12" s="1212"/>
      <c r="O12" s="1212"/>
      <c r="P12" s="1479">
        <f>SUM(P9:R11)</f>
        <v>15000</v>
      </c>
      <c r="Q12" s="1212"/>
      <c r="R12" s="1212"/>
      <c r="S12" s="1069" t="s">
        <v>553</v>
      </c>
      <c r="T12" s="1070"/>
      <c r="U12" s="1070"/>
      <c r="V12" s="1070"/>
      <c r="W12" s="1070"/>
      <c r="X12" s="1071"/>
      <c r="Y12" s="1082"/>
      <c r="Z12" s="1070"/>
      <c r="AA12" s="1071"/>
      <c r="AB12" s="1479">
        <f>SUM(AB7:AD11)</f>
        <v>0</v>
      </c>
      <c r="AC12" s="1212"/>
      <c r="AD12" s="1480"/>
      <c r="AE12" s="1479">
        <f>SUM(AE7:AG11)</f>
        <v>0</v>
      </c>
      <c r="AF12" s="1212"/>
      <c r="AG12" s="1480"/>
      <c r="AH12" s="1479">
        <f>SUM(AH9:AK11)</f>
        <v>0</v>
      </c>
      <c r="AI12" s="1212"/>
      <c r="AJ12" s="1212"/>
      <c r="AK12" s="1213"/>
    </row>
    <row r="13" spans="1:37" ht="10.5" customHeight="1" x14ac:dyDescent="0.15">
      <c r="A13" s="10"/>
      <c r="B13" s="190" t="s">
        <v>554</v>
      </c>
      <c r="C13" s="190"/>
      <c r="D13" s="190"/>
      <c r="E13" s="8"/>
      <c r="F13" s="8"/>
      <c r="G13" s="1249"/>
      <c r="H13" s="1131"/>
      <c r="I13" s="1250"/>
      <c r="J13" s="1885"/>
      <c r="K13" s="1886"/>
      <c r="L13" s="1889"/>
      <c r="M13" s="1890"/>
      <c r="N13" s="1891"/>
      <c r="O13" s="1892"/>
      <c r="P13" s="1885"/>
      <c r="Q13" s="1886"/>
      <c r="R13" s="1886"/>
      <c r="S13" s="10"/>
      <c r="T13" s="190" t="s">
        <v>554</v>
      </c>
      <c r="U13" s="190"/>
      <c r="V13" s="190"/>
      <c r="W13" s="8"/>
      <c r="X13" s="8"/>
      <c r="Y13" s="1249"/>
      <c r="Z13" s="1131"/>
      <c r="AA13" s="1250"/>
      <c r="AB13" s="1885"/>
      <c r="AC13" s="1886"/>
      <c r="AD13" s="1889"/>
      <c r="AE13" s="1885"/>
      <c r="AF13" s="1886"/>
      <c r="AG13" s="1889"/>
      <c r="AH13" s="1885"/>
      <c r="AI13" s="1886"/>
      <c r="AJ13" s="1886"/>
      <c r="AK13" s="1887"/>
    </row>
    <row r="14" spans="1:37" ht="8.25" customHeight="1" x14ac:dyDescent="0.15">
      <c r="A14" s="10"/>
      <c r="B14" s="8"/>
      <c r="C14" s="8"/>
      <c r="D14" s="8"/>
      <c r="E14" s="8"/>
      <c r="F14" s="8"/>
      <c r="G14" s="1134"/>
      <c r="H14" s="1133"/>
      <c r="I14" s="1242"/>
      <c r="J14" s="1419"/>
      <c r="K14" s="1420"/>
      <c r="L14" s="1425"/>
      <c r="M14" s="1893"/>
      <c r="N14" s="1894"/>
      <c r="O14" s="1895"/>
      <c r="P14" s="1419"/>
      <c r="Q14" s="1420"/>
      <c r="R14" s="1420"/>
      <c r="S14" s="10"/>
      <c r="T14" s="8"/>
      <c r="U14" s="8"/>
      <c r="V14" s="8"/>
      <c r="W14" s="8"/>
      <c r="X14" s="8"/>
      <c r="Y14" s="1134"/>
      <c r="Z14" s="1133"/>
      <c r="AA14" s="1242"/>
      <c r="AB14" s="1419"/>
      <c r="AC14" s="1420"/>
      <c r="AD14" s="1425"/>
      <c r="AE14" s="1419"/>
      <c r="AF14" s="1420"/>
      <c r="AG14" s="1425"/>
      <c r="AH14" s="1419"/>
      <c r="AI14" s="1420"/>
      <c r="AJ14" s="1420"/>
      <c r="AK14" s="1888"/>
    </row>
    <row r="15" spans="1:37" ht="21" customHeight="1" x14ac:dyDescent="0.15">
      <c r="A15" s="26"/>
      <c r="B15" s="1038" t="s">
        <v>555</v>
      </c>
      <c r="C15" s="1038"/>
      <c r="D15" s="1038"/>
      <c r="E15" s="1038"/>
      <c r="F15" s="16"/>
      <c r="G15" s="1123"/>
      <c r="H15" s="1124"/>
      <c r="I15" s="1243"/>
      <c r="J15" s="1416">
        <v>890</v>
      </c>
      <c r="K15" s="1209"/>
      <c r="L15" s="1417"/>
      <c r="M15" s="1896">
        <v>57300</v>
      </c>
      <c r="N15" s="1897"/>
      <c r="O15" s="1898"/>
      <c r="P15" s="1416">
        <v>57300</v>
      </c>
      <c r="Q15" s="1209"/>
      <c r="R15" s="1209"/>
      <c r="S15" s="26"/>
      <c r="T15" s="1038" t="s">
        <v>556</v>
      </c>
      <c r="U15" s="1038"/>
      <c r="V15" s="1038"/>
      <c r="W15" s="1038"/>
      <c r="X15" s="16"/>
      <c r="Y15" s="1123"/>
      <c r="Z15" s="1124"/>
      <c r="AA15" s="1243"/>
      <c r="AB15" s="1416">
        <v>1632</v>
      </c>
      <c r="AC15" s="1209"/>
      <c r="AD15" s="1417"/>
      <c r="AE15" s="1416">
        <v>105000</v>
      </c>
      <c r="AF15" s="1209"/>
      <c r="AG15" s="1417"/>
      <c r="AH15" s="1416">
        <v>105000</v>
      </c>
      <c r="AI15" s="1209"/>
      <c r="AJ15" s="1209"/>
      <c r="AK15" s="1210"/>
    </row>
    <row r="16" spans="1:37" ht="21" customHeight="1" x14ac:dyDescent="0.15">
      <c r="A16" s="17"/>
      <c r="B16" s="1038"/>
      <c r="C16" s="1038"/>
      <c r="D16" s="1038"/>
      <c r="E16" s="1038"/>
      <c r="F16" s="19"/>
      <c r="G16" s="1123"/>
      <c r="H16" s="1124"/>
      <c r="I16" s="1243"/>
      <c r="J16" s="1416"/>
      <c r="K16" s="1209"/>
      <c r="L16" s="1417"/>
      <c r="M16" s="1896"/>
      <c r="N16" s="1897"/>
      <c r="O16" s="1898"/>
      <c r="P16" s="1416"/>
      <c r="Q16" s="1209"/>
      <c r="R16" s="1209"/>
      <c r="S16" s="17"/>
      <c r="T16" s="1038"/>
      <c r="U16" s="1038"/>
      <c r="V16" s="1038"/>
      <c r="W16" s="1038"/>
      <c r="X16" s="19"/>
      <c r="Y16" s="1123"/>
      <c r="Z16" s="1124"/>
      <c r="AA16" s="1243"/>
      <c r="AB16" s="1416"/>
      <c r="AC16" s="1209"/>
      <c r="AD16" s="1417"/>
      <c r="AE16" s="1416"/>
      <c r="AF16" s="1209"/>
      <c r="AG16" s="1417"/>
      <c r="AH16" s="1416"/>
      <c r="AI16" s="1209"/>
      <c r="AJ16" s="1209"/>
      <c r="AK16" s="1210"/>
    </row>
    <row r="17" spans="1:37" ht="21" customHeight="1" x14ac:dyDescent="0.15">
      <c r="A17" s="40"/>
      <c r="B17" s="1038"/>
      <c r="C17" s="1038"/>
      <c r="D17" s="1038"/>
      <c r="E17" s="1038"/>
      <c r="F17" s="14"/>
      <c r="G17" s="1123"/>
      <c r="H17" s="1124"/>
      <c r="I17" s="1243"/>
      <c r="J17" s="1416"/>
      <c r="K17" s="1209"/>
      <c r="L17" s="1417"/>
      <c r="M17" s="1896"/>
      <c r="N17" s="1897"/>
      <c r="O17" s="1898"/>
      <c r="P17" s="1416"/>
      <c r="Q17" s="1209"/>
      <c r="R17" s="1209"/>
      <c r="S17" s="40"/>
      <c r="T17" s="1038"/>
      <c r="U17" s="1038"/>
      <c r="V17" s="1038"/>
      <c r="W17" s="1038"/>
      <c r="X17" s="14"/>
      <c r="Y17" s="1123"/>
      <c r="Z17" s="1124"/>
      <c r="AA17" s="1243"/>
      <c r="AB17" s="1416"/>
      <c r="AC17" s="1209"/>
      <c r="AD17" s="1417"/>
      <c r="AE17" s="1416"/>
      <c r="AF17" s="1209"/>
      <c r="AG17" s="1417"/>
      <c r="AH17" s="1416"/>
      <c r="AI17" s="1209"/>
      <c r="AJ17" s="1209"/>
      <c r="AK17" s="1210"/>
    </row>
    <row r="18" spans="1:37" ht="21" customHeight="1" x14ac:dyDescent="0.15">
      <c r="A18" s="1069" t="s">
        <v>553</v>
      </c>
      <c r="B18" s="1070"/>
      <c r="C18" s="1070"/>
      <c r="D18" s="1070"/>
      <c r="E18" s="1070"/>
      <c r="F18" s="1071"/>
      <c r="G18" s="1082"/>
      <c r="H18" s="1070"/>
      <c r="I18" s="1071"/>
      <c r="J18" s="1479">
        <f>SUM(J15:L17)</f>
        <v>890</v>
      </c>
      <c r="K18" s="1212"/>
      <c r="L18" s="1212"/>
      <c r="M18" s="1479">
        <f>SUM(M15:O17)</f>
        <v>57300</v>
      </c>
      <c r="N18" s="1212"/>
      <c r="O18" s="1212"/>
      <c r="P18" s="1479">
        <f>SUM(P15:R17)</f>
        <v>57300</v>
      </c>
      <c r="Q18" s="1212"/>
      <c r="R18" s="1212"/>
      <c r="S18" s="1069" t="s">
        <v>553</v>
      </c>
      <c r="T18" s="1070"/>
      <c r="U18" s="1070"/>
      <c r="V18" s="1070"/>
      <c r="W18" s="1070"/>
      <c r="X18" s="1071"/>
      <c r="Y18" s="1082"/>
      <c r="Z18" s="1070"/>
      <c r="AA18" s="1071"/>
      <c r="AB18" s="1479">
        <f>SUM(AB15:AD17)</f>
        <v>1632</v>
      </c>
      <c r="AC18" s="1212"/>
      <c r="AD18" s="1480"/>
      <c r="AE18" s="1479">
        <f>SUM(AE15:AG17)</f>
        <v>105000</v>
      </c>
      <c r="AF18" s="1212"/>
      <c r="AG18" s="1480"/>
      <c r="AH18" s="1479">
        <f>SUM(AH15:AK17)</f>
        <v>105000</v>
      </c>
      <c r="AI18" s="1212"/>
      <c r="AJ18" s="1212"/>
      <c r="AK18" s="1213"/>
    </row>
    <row r="19" spans="1:37" ht="10.5" customHeight="1" x14ac:dyDescent="0.15">
      <c r="A19" s="10"/>
      <c r="B19" s="190" t="s">
        <v>557</v>
      </c>
      <c r="C19" s="190"/>
      <c r="D19" s="190"/>
      <c r="E19" s="8"/>
      <c r="F19" s="8"/>
      <c r="G19" s="1249"/>
      <c r="H19" s="1131"/>
      <c r="I19" s="1250"/>
      <c r="J19" s="1885"/>
      <c r="K19" s="1886"/>
      <c r="L19" s="1889"/>
      <c r="M19" s="1890"/>
      <c r="N19" s="1891"/>
      <c r="O19" s="1892"/>
      <c r="P19" s="1885"/>
      <c r="Q19" s="1886"/>
      <c r="R19" s="1886"/>
      <c r="S19" s="10"/>
      <c r="T19" s="190" t="s">
        <v>557</v>
      </c>
      <c r="U19" s="190"/>
      <c r="V19" s="190"/>
      <c r="W19" s="8"/>
      <c r="X19" s="8"/>
      <c r="Y19" s="1249"/>
      <c r="Z19" s="1131"/>
      <c r="AA19" s="1250"/>
      <c r="AB19" s="1885"/>
      <c r="AC19" s="1886"/>
      <c r="AD19" s="1889"/>
      <c r="AE19" s="1885"/>
      <c r="AF19" s="1886"/>
      <c r="AG19" s="1889"/>
      <c r="AH19" s="1885"/>
      <c r="AI19" s="1886"/>
      <c r="AJ19" s="1886"/>
      <c r="AK19" s="1887"/>
    </row>
    <row r="20" spans="1:37" ht="8.25" customHeight="1" x14ac:dyDescent="0.15">
      <c r="A20" s="10"/>
      <c r="B20" s="8"/>
      <c r="C20" s="8"/>
      <c r="D20" s="8"/>
      <c r="E20" s="8"/>
      <c r="F20" s="8"/>
      <c r="G20" s="1134"/>
      <c r="H20" s="1133"/>
      <c r="I20" s="1242"/>
      <c r="J20" s="1419"/>
      <c r="K20" s="1420"/>
      <c r="L20" s="1425"/>
      <c r="M20" s="1893"/>
      <c r="N20" s="1894"/>
      <c r="O20" s="1895"/>
      <c r="P20" s="1419"/>
      <c r="Q20" s="1420"/>
      <c r="R20" s="1420"/>
      <c r="S20" s="10"/>
      <c r="T20" s="8"/>
      <c r="U20" s="8"/>
      <c r="V20" s="8"/>
      <c r="W20" s="8"/>
      <c r="X20" s="8"/>
      <c r="Y20" s="1134"/>
      <c r="Z20" s="1133"/>
      <c r="AA20" s="1242"/>
      <c r="AB20" s="1419"/>
      <c r="AC20" s="1420"/>
      <c r="AD20" s="1425"/>
      <c r="AE20" s="1419"/>
      <c r="AF20" s="1420"/>
      <c r="AG20" s="1425"/>
      <c r="AH20" s="1419"/>
      <c r="AI20" s="1420"/>
      <c r="AJ20" s="1420"/>
      <c r="AK20" s="1888"/>
    </row>
    <row r="21" spans="1:37" ht="21" customHeight="1" x14ac:dyDescent="0.15">
      <c r="A21" s="17"/>
      <c r="B21" s="1038"/>
      <c r="C21" s="1038"/>
      <c r="D21" s="1038"/>
      <c r="E21" s="1038"/>
      <c r="F21" s="16"/>
      <c r="G21" s="1123"/>
      <c r="H21" s="1124"/>
      <c r="I21" s="1243"/>
      <c r="J21" s="1416"/>
      <c r="K21" s="1209"/>
      <c r="L21" s="1417"/>
      <c r="M21" s="1896"/>
      <c r="N21" s="1897"/>
      <c r="O21" s="1898"/>
      <c r="P21" s="1416"/>
      <c r="Q21" s="1209"/>
      <c r="R21" s="1209"/>
      <c r="S21" s="26"/>
      <c r="T21" s="1038"/>
      <c r="U21" s="1038"/>
      <c r="V21" s="1038"/>
      <c r="W21" s="1038"/>
      <c r="X21" s="19"/>
      <c r="Y21" s="1123"/>
      <c r="Z21" s="1124"/>
      <c r="AA21" s="1243"/>
      <c r="AB21" s="1416"/>
      <c r="AC21" s="1209"/>
      <c r="AD21" s="1417"/>
      <c r="AE21" s="1416"/>
      <c r="AF21" s="1209"/>
      <c r="AG21" s="1417"/>
      <c r="AH21" s="1416"/>
      <c r="AI21" s="1209"/>
      <c r="AJ21" s="1209"/>
      <c r="AK21" s="1210"/>
    </row>
    <row r="22" spans="1:37" ht="21" customHeight="1" x14ac:dyDescent="0.15">
      <c r="A22" s="17"/>
      <c r="B22" s="1038"/>
      <c r="C22" s="1038"/>
      <c r="D22" s="1038"/>
      <c r="E22" s="1038"/>
      <c r="F22" s="19"/>
      <c r="G22" s="1123"/>
      <c r="H22" s="1124"/>
      <c r="I22" s="1243"/>
      <c r="J22" s="1416"/>
      <c r="K22" s="1209"/>
      <c r="L22" s="1417"/>
      <c r="M22" s="1896"/>
      <c r="N22" s="1897"/>
      <c r="O22" s="1898"/>
      <c r="P22" s="1416"/>
      <c r="Q22" s="1209"/>
      <c r="R22" s="1209"/>
      <c r="S22" s="17"/>
      <c r="T22" s="1038" t="s">
        <v>87</v>
      </c>
      <c r="U22" s="1038"/>
      <c r="V22" s="1038"/>
      <c r="W22" s="1038"/>
      <c r="X22" s="19"/>
      <c r="Y22" s="1123"/>
      <c r="Z22" s="1124"/>
      <c r="AA22" s="1243"/>
      <c r="AB22" s="1416"/>
      <c r="AC22" s="1209"/>
      <c r="AD22" s="1417"/>
      <c r="AE22" s="1416"/>
      <c r="AF22" s="1209"/>
      <c r="AG22" s="1417"/>
      <c r="AH22" s="1416" t="s">
        <v>87</v>
      </c>
      <c r="AI22" s="1209"/>
      <c r="AJ22" s="1209"/>
      <c r="AK22" s="1210"/>
    </row>
    <row r="23" spans="1:37" ht="21" customHeight="1" x14ac:dyDescent="0.15">
      <c r="A23" s="1069" t="s">
        <v>553</v>
      </c>
      <c r="B23" s="1070"/>
      <c r="C23" s="1070"/>
      <c r="D23" s="1070"/>
      <c r="E23" s="1070"/>
      <c r="F23" s="1071"/>
      <c r="G23" s="1082"/>
      <c r="H23" s="1070"/>
      <c r="I23" s="1071"/>
      <c r="J23" s="1479">
        <f>SUM(K21:K22)</f>
        <v>0</v>
      </c>
      <c r="K23" s="1212"/>
      <c r="L23" s="1212"/>
      <c r="M23" s="1479">
        <f>SUM(N21:N22)</f>
        <v>0</v>
      </c>
      <c r="N23" s="1212"/>
      <c r="O23" s="1212"/>
      <c r="P23" s="1479">
        <f>SUM(Q21:Q22)</f>
        <v>0</v>
      </c>
      <c r="Q23" s="1212"/>
      <c r="R23" s="1212"/>
      <c r="S23" s="1069" t="s">
        <v>553</v>
      </c>
      <c r="T23" s="1070"/>
      <c r="U23" s="1070"/>
      <c r="V23" s="1070"/>
      <c r="W23" s="1070"/>
      <c r="X23" s="1071"/>
      <c r="Y23" s="1082"/>
      <c r="Z23" s="1070"/>
      <c r="AA23" s="1071"/>
      <c r="AB23" s="1479">
        <f>SUM(AB21:AD22)</f>
        <v>0</v>
      </c>
      <c r="AC23" s="1212"/>
      <c r="AD23" s="1480"/>
      <c r="AE23" s="1479">
        <f>SUM(AE21:AG22)</f>
        <v>0</v>
      </c>
      <c r="AF23" s="1212"/>
      <c r="AG23" s="1480"/>
      <c r="AH23" s="1479">
        <f>SUM(AH21:AK22)</f>
        <v>0</v>
      </c>
      <c r="AI23" s="1212"/>
      <c r="AJ23" s="1212"/>
      <c r="AK23" s="1213"/>
    </row>
    <row r="24" spans="1:37" ht="10.5" customHeight="1" x14ac:dyDescent="0.15">
      <c r="A24" s="10"/>
      <c r="B24" s="1914" t="s">
        <v>558</v>
      </c>
      <c r="C24" s="1914"/>
      <c r="D24" s="1914"/>
      <c r="E24" s="8"/>
      <c r="F24" s="8"/>
      <c r="G24" s="1249"/>
      <c r="H24" s="1131"/>
      <c r="I24" s="1250"/>
      <c r="J24" s="1885"/>
      <c r="K24" s="1886"/>
      <c r="L24" s="1889"/>
      <c r="M24" s="1890"/>
      <c r="N24" s="1891"/>
      <c r="O24" s="1892"/>
      <c r="P24" s="1885"/>
      <c r="Q24" s="1886"/>
      <c r="R24" s="1886"/>
      <c r="S24" s="10"/>
      <c r="T24" s="1914" t="s">
        <v>558</v>
      </c>
      <c r="U24" s="1914"/>
      <c r="V24" s="1914"/>
      <c r="W24" s="8"/>
      <c r="X24" s="8"/>
      <c r="Y24" s="1249"/>
      <c r="Z24" s="1131"/>
      <c r="AA24" s="1250"/>
      <c r="AB24" s="1885"/>
      <c r="AC24" s="1886"/>
      <c r="AD24" s="1889"/>
      <c r="AE24" s="1885"/>
      <c r="AF24" s="1886"/>
      <c r="AG24" s="1889"/>
      <c r="AH24" s="1885"/>
      <c r="AI24" s="1886"/>
      <c r="AJ24" s="1886"/>
      <c r="AK24" s="1887"/>
    </row>
    <row r="25" spans="1:37" ht="8.25" customHeight="1" x14ac:dyDescent="0.15">
      <c r="A25" s="10"/>
      <c r="B25" s="8"/>
      <c r="C25" s="8"/>
      <c r="D25" s="8"/>
      <c r="E25" s="8"/>
      <c r="F25" s="8"/>
      <c r="G25" s="1134"/>
      <c r="H25" s="1133"/>
      <c r="I25" s="1242"/>
      <c r="J25" s="1419"/>
      <c r="K25" s="1420"/>
      <c r="L25" s="1425"/>
      <c r="M25" s="1893"/>
      <c r="N25" s="1894"/>
      <c r="O25" s="1895"/>
      <c r="P25" s="1419"/>
      <c r="Q25" s="1420"/>
      <c r="R25" s="1420"/>
      <c r="S25" s="10"/>
      <c r="T25" s="8"/>
      <c r="U25" s="8"/>
      <c r="V25" s="8"/>
      <c r="W25" s="8"/>
      <c r="X25" s="8"/>
      <c r="Y25" s="1134"/>
      <c r="Z25" s="1133"/>
      <c r="AA25" s="1242"/>
      <c r="AB25" s="1419"/>
      <c r="AC25" s="1420"/>
      <c r="AD25" s="1425"/>
      <c r="AE25" s="1419"/>
      <c r="AF25" s="1420"/>
      <c r="AG25" s="1425"/>
      <c r="AH25" s="1419"/>
      <c r="AI25" s="1420"/>
      <c r="AJ25" s="1420"/>
      <c r="AK25" s="1888"/>
    </row>
    <row r="26" spans="1:37" ht="21" customHeight="1" x14ac:dyDescent="0.15">
      <c r="A26" s="17"/>
      <c r="B26" s="1038"/>
      <c r="C26" s="1038"/>
      <c r="D26" s="1038"/>
      <c r="E26" s="1038"/>
      <c r="F26" s="19"/>
      <c r="G26" s="1123"/>
      <c r="H26" s="1124"/>
      <c r="I26" s="1243"/>
      <c r="J26" s="1416"/>
      <c r="K26" s="1209"/>
      <c r="L26" s="1417"/>
      <c r="M26" s="1896"/>
      <c r="N26" s="1897"/>
      <c r="O26" s="1898"/>
      <c r="P26" s="1416"/>
      <c r="Q26" s="1209"/>
      <c r="R26" s="1209"/>
      <c r="S26" s="17"/>
      <c r="T26" s="1124"/>
      <c r="U26" s="1124"/>
      <c r="V26" s="1124"/>
      <c r="W26" s="1124"/>
      <c r="X26" s="19"/>
      <c r="Y26" s="1123"/>
      <c r="Z26" s="1124"/>
      <c r="AA26" s="1243"/>
      <c r="AB26" s="1416"/>
      <c r="AC26" s="1209"/>
      <c r="AD26" s="1417"/>
      <c r="AE26" s="1416"/>
      <c r="AF26" s="1209"/>
      <c r="AG26" s="1417"/>
      <c r="AH26" s="1416"/>
      <c r="AI26" s="1209"/>
      <c r="AJ26" s="1209"/>
      <c r="AK26" s="1210"/>
    </row>
    <row r="27" spans="1:37" ht="21" customHeight="1" x14ac:dyDescent="0.15">
      <c r="A27" s="40"/>
      <c r="B27" s="1124"/>
      <c r="C27" s="1124"/>
      <c r="D27" s="1124"/>
      <c r="E27" s="1124"/>
      <c r="F27" s="8"/>
      <c r="G27" s="1123"/>
      <c r="H27" s="1124"/>
      <c r="I27" s="1243"/>
      <c r="J27" s="1416"/>
      <c r="K27" s="1209"/>
      <c r="L27" s="1417"/>
      <c r="M27" s="1896"/>
      <c r="N27" s="1897"/>
      <c r="O27" s="1898"/>
      <c r="P27" s="1416"/>
      <c r="Q27" s="1209"/>
      <c r="R27" s="1209"/>
      <c r="S27" s="10"/>
      <c r="T27" s="1124"/>
      <c r="U27" s="1124"/>
      <c r="V27" s="1124"/>
      <c r="W27" s="1124"/>
      <c r="X27" s="8"/>
      <c r="Y27" s="1123"/>
      <c r="Z27" s="1124"/>
      <c r="AA27" s="1243"/>
      <c r="AB27" s="1416"/>
      <c r="AC27" s="1209"/>
      <c r="AD27" s="1417"/>
      <c r="AE27" s="1416"/>
      <c r="AF27" s="1209"/>
      <c r="AG27" s="1417"/>
      <c r="AH27" s="1416"/>
      <c r="AI27" s="1209"/>
      <c r="AJ27" s="1209"/>
      <c r="AK27" s="1210"/>
    </row>
    <row r="28" spans="1:37" ht="21" customHeight="1" x14ac:dyDescent="0.15">
      <c r="A28" s="1069" t="s">
        <v>553</v>
      </c>
      <c r="B28" s="1070"/>
      <c r="C28" s="1070"/>
      <c r="D28" s="1070"/>
      <c r="E28" s="1070"/>
      <c r="F28" s="1071"/>
      <c r="G28" s="171"/>
      <c r="H28" s="170"/>
      <c r="I28" s="172"/>
      <c r="J28" s="1479">
        <f>SUM(K26:K27)</f>
        <v>0</v>
      </c>
      <c r="K28" s="1212"/>
      <c r="L28" s="1212"/>
      <c r="M28" s="1479">
        <f>SUM(N26:N27)</f>
        <v>0</v>
      </c>
      <c r="N28" s="1212"/>
      <c r="O28" s="1212"/>
      <c r="P28" s="1479">
        <f>SUM(Q26:Q27)</f>
        <v>0</v>
      </c>
      <c r="Q28" s="1212"/>
      <c r="R28" s="1212"/>
      <c r="S28" s="1069" t="s">
        <v>553</v>
      </c>
      <c r="T28" s="1070"/>
      <c r="U28" s="1070"/>
      <c r="V28" s="1070"/>
      <c r="W28" s="1070"/>
      <c r="X28" s="1071"/>
      <c r="Y28" s="1082"/>
      <c r="Z28" s="1070"/>
      <c r="AA28" s="1071"/>
      <c r="AB28" s="1479">
        <f>SUM(AB26:AD27)</f>
        <v>0</v>
      </c>
      <c r="AC28" s="1212"/>
      <c r="AD28" s="1480"/>
      <c r="AE28" s="1479">
        <f>SUM(AE26:AG27)</f>
        <v>0</v>
      </c>
      <c r="AF28" s="1212"/>
      <c r="AG28" s="1480"/>
      <c r="AH28" s="1479">
        <f>SUM(AH26:AK27)</f>
        <v>0</v>
      </c>
      <c r="AI28" s="1212"/>
      <c r="AJ28" s="1212"/>
      <c r="AK28" s="1213"/>
    </row>
    <row r="29" spans="1:37" ht="10.5" customHeight="1" x14ac:dyDescent="0.15">
      <c r="A29" s="10"/>
      <c r="B29" s="191" t="s">
        <v>559</v>
      </c>
      <c r="C29" s="191"/>
      <c r="D29" s="8"/>
      <c r="E29" s="8"/>
      <c r="F29" s="8"/>
      <c r="G29" s="1249"/>
      <c r="H29" s="1131"/>
      <c r="I29" s="1250"/>
      <c r="J29" s="1885"/>
      <c r="K29" s="1886"/>
      <c r="L29" s="1889"/>
      <c r="M29" s="1890"/>
      <c r="N29" s="1891"/>
      <c r="O29" s="1892"/>
      <c r="P29" s="1885"/>
      <c r="Q29" s="1886"/>
      <c r="R29" s="1886"/>
      <c r="S29" s="10"/>
      <c r="T29" s="191" t="s">
        <v>559</v>
      </c>
      <c r="U29" s="191"/>
      <c r="V29" s="8"/>
      <c r="W29" s="8"/>
      <c r="X29" s="8"/>
      <c r="Y29" s="1249"/>
      <c r="Z29" s="1131"/>
      <c r="AA29" s="1250"/>
      <c r="AB29" s="1885"/>
      <c r="AC29" s="1886"/>
      <c r="AD29" s="1889"/>
      <c r="AE29" s="1885"/>
      <c r="AF29" s="1886"/>
      <c r="AG29" s="1889"/>
      <c r="AH29" s="1885"/>
      <c r="AI29" s="1886"/>
      <c r="AJ29" s="1886"/>
      <c r="AK29" s="1887"/>
    </row>
    <row r="30" spans="1:37" ht="8.25" customHeight="1" x14ac:dyDescent="0.15">
      <c r="A30" s="10"/>
      <c r="B30" s="8"/>
      <c r="C30" s="8"/>
      <c r="D30" s="8"/>
      <c r="E30" s="8"/>
      <c r="F30" s="8"/>
      <c r="G30" s="1134"/>
      <c r="H30" s="1133"/>
      <c r="I30" s="1242"/>
      <c r="J30" s="1419"/>
      <c r="K30" s="1420"/>
      <c r="L30" s="1425"/>
      <c r="M30" s="1893"/>
      <c r="N30" s="1894"/>
      <c r="O30" s="1895"/>
      <c r="P30" s="1419"/>
      <c r="Q30" s="1420"/>
      <c r="R30" s="1420"/>
      <c r="S30" s="10"/>
      <c r="T30" s="8"/>
      <c r="U30" s="8"/>
      <c r="V30" s="8"/>
      <c r="W30" s="8"/>
      <c r="X30" s="8"/>
      <c r="Y30" s="1134"/>
      <c r="Z30" s="1133"/>
      <c r="AA30" s="1242"/>
      <c r="AB30" s="1419"/>
      <c r="AC30" s="1420"/>
      <c r="AD30" s="1425"/>
      <c r="AE30" s="1419"/>
      <c r="AF30" s="1420"/>
      <c r="AG30" s="1425"/>
      <c r="AH30" s="1419"/>
      <c r="AI30" s="1420"/>
      <c r="AJ30" s="1420"/>
      <c r="AK30" s="1888"/>
    </row>
    <row r="31" spans="1:37" ht="21" customHeight="1" x14ac:dyDescent="0.15">
      <c r="A31" s="17"/>
      <c r="B31" s="1124"/>
      <c r="C31" s="1124"/>
      <c r="D31" s="1124"/>
      <c r="E31" s="1124"/>
      <c r="F31" s="19"/>
      <c r="G31" s="1123"/>
      <c r="H31" s="1124"/>
      <c r="I31" s="1243"/>
      <c r="J31" s="1416"/>
      <c r="K31" s="1209"/>
      <c r="L31" s="1417"/>
      <c r="M31" s="1896"/>
      <c r="N31" s="1897"/>
      <c r="O31" s="1898"/>
      <c r="P31" s="1416"/>
      <c r="Q31" s="1209"/>
      <c r="R31" s="1209"/>
      <c r="S31" s="17"/>
      <c r="T31" s="1124"/>
      <c r="U31" s="1124"/>
      <c r="V31" s="1124"/>
      <c r="W31" s="1124"/>
      <c r="X31" s="19"/>
      <c r="Y31" s="1123"/>
      <c r="Z31" s="1124"/>
      <c r="AA31" s="1243"/>
      <c r="AB31" s="1416"/>
      <c r="AC31" s="1209"/>
      <c r="AD31" s="1417"/>
      <c r="AE31" s="1416"/>
      <c r="AF31" s="1209"/>
      <c r="AG31" s="1417"/>
      <c r="AH31" s="1416"/>
      <c r="AI31" s="1209"/>
      <c r="AJ31" s="1209"/>
      <c r="AK31" s="1210"/>
    </row>
    <row r="32" spans="1:37" ht="21" customHeight="1" x14ac:dyDescent="0.15">
      <c r="A32" s="40"/>
      <c r="B32" s="1124"/>
      <c r="C32" s="1124"/>
      <c r="D32" s="1124"/>
      <c r="E32" s="1124"/>
      <c r="F32" s="19"/>
      <c r="G32" s="1123"/>
      <c r="H32" s="1124"/>
      <c r="I32" s="1243"/>
      <c r="J32" s="1416"/>
      <c r="K32" s="1209"/>
      <c r="L32" s="1417"/>
      <c r="M32" s="1896"/>
      <c r="N32" s="1897"/>
      <c r="O32" s="1898"/>
      <c r="P32" s="1416"/>
      <c r="Q32" s="1209"/>
      <c r="R32" s="1209"/>
      <c r="S32" s="17"/>
      <c r="T32" s="1124"/>
      <c r="U32" s="1124"/>
      <c r="V32" s="1124"/>
      <c r="W32" s="1124"/>
      <c r="X32" s="19"/>
      <c r="Y32" s="1123"/>
      <c r="Z32" s="1124"/>
      <c r="AA32" s="1243"/>
      <c r="AB32" s="1416"/>
      <c r="AC32" s="1209"/>
      <c r="AD32" s="1417"/>
      <c r="AE32" s="1416"/>
      <c r="AF32" s="1209"/>
      <c r="AG32" s="1417"/>
      <c r="AH32" s="1416"/>
      <c r="AI32" s="1209"/>
      <c r="AJ32" s="1209"/>
      <c r="AK32" s="1210"/>
    </row>
    <row r="33" spans="1:37" ht="21" customHeight="1" x14ac:dyDescent="0.15">
      <c r="A33" s="1069" t="s">
        <v>553</v>
      </c>
      <c r="B33" s="1070"/>
      <c r="C33" s="1070"/>
      <c r="D33" s="1070"/>
      <c r="E33" s="1070"/>
      <c r="F33" s="1071"/>
      <c r="G33" s="1082"/>
      <c r="H33" s="1070"/>
      <c r="I33" s="1071"/>
      <c r="J33" s="1479">
        <f>SUM(K31:K32)</f>
        <v>0</v>
      </c>
      <c r="K33" s="1212"/>
      <c r="L33" s="1212"/>
      <c r="M33" s="1479">
        <f>SUM(N31:N32)</f>
        <v>0</v>
      </c>
      <c r="N33" s="1212"/>
      <c r="O33" s="1212"/>
      <c r="P33" s="1479">
        <f>SUM(Q31:Q32)</f>
        <v>0</v>
      </c>
      <c r="Q33" s="1212"/>
      <c r="R33" s="1212"/>
      <c r="S33" s="1069" t="s">
        <v>553</v>
      </c>
      <c r="T33" s="1070"/>
      <c r="U33" s="1070"/>
      <c r="V33" s="1070"/>
      <c r="W33" s="1070"/>
      <c r="X33" s="1071"/>
      <c r="Y33" s="1082"/>
      <c r="Z33" s="1070"/>
      <c r="AA33" s="1071"/>
      <c r="AB33" s="1479">
        <f>SUM(AC31:AC32)</f>
        <v>0</v>
      </c>
      <c r="AC33" s="1212"/>
      <c r="AD33" s="1480"/>
      <c r="AE33" s="1479">
        <f>SUM(AF31:AF32)</f>
        <v>0</v>
      </c>
      <c r="AF33" s="1212"/>
      <c r="AG33" s="1480"/>
      <c r="AH33" s="1479">
        <f>SUM(AH31:AK32)</f>
        <v>0</v>
      </c>
      <c r="AI33" s="1212"/>
      <c r="AJ33" s="1212"/>
      <c r="AK33" s="1213"/>
    </row>
    <row r="34" spans="1:37" ht="21" customHeight="1" x14ac:dyDescent="0.15">
      <c r="A34" s="1096" t="s">
        <v>148</v>
      </c>
      <c r="B34" s="1052"/>
      <c r="C34" s="1052"/>
      <c r="D34" s="1052"/>
      <c r="E34" s="1052"/>
      <c r="F34" s="971"/>
      <c r="G34" s="1899"/>
      <c r="H34" s="1900"/>
      <c r="I34" s="1901"/>
      <c r="J34" s="1915"/>
      <c r="K34" s="1916"/>
      <c r="L34" s="1917"/>
      <c r="M34" s="1484">
        <f>M12+M18+M23+M28+M33</f>
        <v>72300</v>
      </c>
      <c r="N34" s="1485"/>
      <c r="O34" s="1486"/>
      <c r="P34" s="1467">
        <f>P12+P18+P23+P28+P33</f>
        <v>72300</v>
      </c>
      <c r="Q34" s="1468"/>
      <c r="R34" s="1468"/>
      <c r="S34" s="1096" t="s">
        <v>148</v>
      </c>
      <c r="T34" s="1052"/>
      <c r="U34" s="1052"/>
      <c r="V34" s="1052"/>
      <c r="W34" s="1052"/>
      <c r="X34" s="971"/>
      <c r="Y34" s="1899"/>
      <c r="Z34" s="1900"/>
      <c r="AA34" s="1901"/>
      <c r="AB34" s="1902"/>
      <c r="AC34" s="1903"/>
      <c r="AD34" s="1904"/>
      <c r="AE34" s="1467">
        <f>AE12+AE18+AE23+AE28+AE33</f>
        <v>105000</v>
      </c>
      <c r="AF34" s="1468"/>
      <c r="AG34" s="1469"/>
      <c r="AH34" s="1467">
        <f>AH12+AH18+AH23+AH28+AH33</f>
        <v>105000</v>
      </c>
      <c r="AI34" s="1468"/>
      <c r="AJ34" s="1468"/>
      <c r="AK34" s="1905"/>
    </row>
    <row r="35" spans="1:37" ht="15" customHeight="1" x14ac:dyDescent="0.15">
      <c r="AJ35" s="39"/>
    </row>
    <row r="36" spans="1:37" ht="15" customHeight="1" x14ac:dyDescent="0.15">
      <c r="AJ36" s="8"/>
    </row>
    <row r="37" spans="1:37" ht="15" customHeight="1" x14ac:dyDescent="0.15">
      <c r="AJ37" s="8"/>
    </row>
    <row r="38" spans="1:37" ht="15" customHeight="1" x14ac:dyDescent="0.15">
      <c r="AJ38" s="8"/>
    </row>
    <row r="39" spans="1:37" ht="15" customHeight="1" x14ac:dyDescent="0.15">
      <c r="AJ39" s="8"/>
    </row>
    <row r="40" spans="1:37" ht="15" customHeight="1" x14ac:dyDescent="0.15">
      <c r="AJ40" s="8"/>
    </row>
    <row r="41" spans="1:37" ht="15" customHeight="1" x14ac:dyDescent="0.15">
      <c r="AJ41" s="8"/>
    </row>
    <row r="42" spans="1:37" ht="15" customHeight="1" x14ac:dyDescent="0.15">
      <c r="AJ42" s="8"/>
    </row>
    <row r="43" spans="1:37" ht="15" customHeight="1" x14ac:dyDescent="0.15">
      <c r="AJ43" s="8"/>
    </row>
    <row r="44" spans="1:37" ht="15" customHeight="1" x14ac:dyDescent="0.15">
      <c r="AJ44" s="8"/>
    </row>
    <row r="45" spans="1:37" ht="15" customHeight="1" x14ac:dyDescent="0.15">
      <c r="AJ45" s="8"/>
    </row>
    <row r="46" spans="1:37" ht="15" customHeight="1" x14ac:dyDescent="0.15"/>
    <row r="47" spans="1:37" ht="15" customHeight="1" x14ac:dyDescent="0.15"/>
    <row r="48" spans="1:3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36">
    <mergeCell ref="P34:R34"/>
    <mergeCell ref="P33:R33"/>
    <mergeCell ref="P32:R32"/>
    <mergeCell ref="G32:I32"/>
    <mergeCell ref="J32:L32"/>
    <mergeCell ref="AI1:AJ1"/>
    <mergeCell ref="B9:E9"/>
    <mergeCell ref="B10:E10"/>
    <mergeCell ref="B11:E11"/>
    <mergeCell ref="J9:L9"/>
    <mergeCell ref="A18:F18"/>
    <mergeCell ref="A12:F12"/>
    <mergeCell ref="S6:X6"/>
    <mergeCell ref="S5:AK5"/>
    <mergeCell ref="P6:R6"/>
    <mergeCell ref="Y6:AA6"/>
    <mergeCell ref="AB6:AD6"/>
    <mergeCell ref="AE6:AG6"/>
    <mergeCell ref="A6:F6"/>
    <mergeCell ref="B15:E15"/>
    <mergeCell ref="A2:AK2"/>
    <mergeCell ref="S12:X12"/>
    <mergeCell ref="B16:E16"/>
    <mergeCell ref="G12:I12"/>
    <mergeCell ref="G34:I34"/>
    <mergeCell ref="J34:L34"/>
    <mergeCell ref="M31:O31"/>
    <mergeCell ref="M34:O34"/>
    <mergeCell ref="M32:O32"/>
    <mergeCell ref="A34:F34"/>
    <mergeCell ref="S34:X34"/>
    <mergeCell ref="AH15:AK15"/>
    <mergeCell ref="AH16:AK16"/>
    <mergeCell ref="AH17:AK17"/>
    <mergeCell ref="AH18:AK18"/>
    <mergeCell ref="AH19:AK20"/>
    <mergeCell ref="AH21:AK21"/>
    <mergeCell ref="B27:E27"/>
    <mergeCell ref="T16:W16"/>
    <mergeCell ref="B22:E22"/>
    <mergeCell ref="B26:E26"/>
    <mergeCell ref="T21:W21"/>
    <mergeCell ref="T17:W17"/>
    <mergeCell ref="T15:W15"/>
    <mergeCell ref="B24:D24"/>
    <mergeCell ref="A23:F23"/>
    <mergeCell ref="B21:E21"/>
    <mergeCell ref="S18:X18"/>
    <mergeCell ref="G24:I25"/>
    <mergeCell ref="J24:L25"/>
    <mergeCell ref="M24:O25"/>
    <mergeCell ref="T24:V24"/>
    <mergeCell ref="J27:L27"/>
    <mergeCell ref="M27:O27"/>
    <mergeCell ref="G29:I30"/>
    <mergeCell ref="A33:F33"/>
    <mergeCell ref="A28:F28"/>
    <mergeCell ref="B31:E31"/>
    <mergeCell ref="B32:E32"/>
    <mergeCell ref="M28:O28"/>
    <mergeCell ref="J29:L30"/>
    <mergeCell ref="M29:O30"/>
    <mergeCell ref="S33:X33"/>
    <mergeCell ref="T32:W32"/>
    <mergeCell ref="P27:R27"/>
    <mergeCell ref="P31:R31"/>
    <mergeCell ref="G31:I31"/>
    <mergeCell ref="J31:L31"/>
    <mergeCell ref="G27:I27"/>
    <mergeCell ref="G33:I33"/>
    <mergeCell ref="J33:L33"/>
    <mergeCell ref="M33:O33"/>
    <mergeCell ref="B17:E17"/>
    <mergeCell ref="J16:L16"/>
    <mergeCell ref="G16:I16"/>
    <mergeCell ref="G11:I11"/>
    <mergeCell ref="M23:O23"/>
    <mergeCell ref="G18:I18"/>
    <mergeCell ref="J18:L18"/>
    <mergeCell ref="M18:O18"/>
    <mergeCell ref="G21:I21"/>
    <mergeCell ref="J21:L21"/>
    <mergeCell ref="M21:O21"/>
    <mergeCell ref="J22:L22"/>
    <mergeCell ref="G15:I15"/>
    <mergeCell ref="J15:L15"/>
    <mergeCell ref="G13:I14"/>
    <mergeCell ref="J13:L14"/>
    <mergeCell ref="Y11:AA11"/>
    <mergeCell ref="Y17:AA17"/>
    <mergeCell ref="Y12:AA12"/>
    <mergeCell ref="M16:O16"/>
    <mergeCell ref="J11:L11"/>
    <mergeCell ref="Y21:AA21"/>
    <mergeCell ref="M15:O15"/>
    <mergeCell ref="M13:O14"/>
    <mergeCell ref="Y16:AA16"/>
    <mergeCell ref="M12:O12"/>
    <mergeCell ref="P12:R12"/>
    <mergeCell ref="M11:O11"/>
    <mergeCell ref="J12:L12"/>
    <mergeCell ref="T11:W11"/>
    <mergeCell ref="G7:I8"/>
    <mergeCell ref="M6:O6"/>
    <mergeCell ref="M7:O8"/>
    <mergeCell ref="J7:L8"/>
    <mergeCell ref="J6:L6"/>
    <mergeCell ref="G6:I6"/>
    <mergeCell ref="M9:O9"/>
    <mergeCell ref="G17:I17"/>
    <mergeCell ref="J17:L17"/>
    <mergeCell ref="M17:O17"/>
    <mergeCell ref="M10:O10"/>
    <mergeCell ref="G9:I9"/>
    <mergeCell ref="G10:I10"/>
    <mergeCell ref="J10:L10"/>
    <mergeCell ref="AE23:AG23"/>
    <mergeCell ref="Y18:AA18"/>
    <mergeCell ref="AB18:AD18"/>
    <mergeCell ref="AE18:AG18"/>
    <mergeCell ref="Y15:AA15"/>
    <mergeCell ref="Y24:AA25"/>
    <mergeCell ref="AE7:AG8"/>
    <mergeCell ref="AE17:AG17"/>
    <mergeCell ref="AB21:AD21"/>
    <mergeCell ref="AE21:AG21"/>
    <mergeCell ref="AB19:AD20"/>
    <mergeCell ref="AB17:AD17"/>
    <mergeCell ref="AE15:AG15"/>
    <mergeCell ref="AE16:AG16"/>
    <mergeCell ref="AE13:AG14"/>
    <mergeCell ref="AE19:AG20"/>
    <mergeCell ref="Y7:AA8"/>
    <mergeCell ref="AB7:AD8"/>
    <mergeCell ref="AB15:AD15"/>
    <mergeCell ref="AB16:AD16"/>
    <mergeCell ref="AB13:AD14"/>
    <mergeCell ref="Y13:AA14"/>
    <mergeCell ref="AB12:AD12"/>
    <mergeCell ref="AE12:AG12"/>
    <mergeCell ref="P23:R23"/>
    <mergeCell ref="Y26:AA26"/>
    <mergeCell ref="P29:R30"/>
    <mergeCell ref="Y27:AA27"/>
    <mergeCell ref="S23:X23"/>
    <mergeCell ref="T22:W22"/>
    <mergeCell ref="Y19:AA20"/>
    <mergeCell ref="Y22:AA22"/>
    <mergeCell ref="AB22:AD22"/>
    <mergeCell ref="Y23:AA23"/>
    <mergeCell ref="AB23:AD23"/>
    <mergeCell ref="S28:X28"/>
    <mergeCell ref="T27:W27"/>
    <mergeCell ref="T26:W26"/>
    <mergeCell ref="AB26:AD26"/>
    <mergeCell ref="T31:W31"/>
    <mergeCell ref="AE33:AG33"/>
    <mergeCell ref="Y29:AA30"/>
    <mergeCell ref="J28:L28"/>
    <mergeCell ref="P28:R28"/>
    <mergeCell ref="AE26:AG26"/>
    <mergeCell ref="Y32:AA32"/>
    <mergeCell ref="AB32:AD32"/>
    <mergeCell ref="AE32:AG32"/>
    <mergeCell ref="Y28:AA28"/>
    <mergeCell ref="AB28:AD28"/>
    <mergeCell ref="AE28:AG28"/>
    <mergeCell ref="Y31:AA31"/>
    <mergeCell ref="J26:L26"/>
    <mergeCell ref="M26:O26"/>
    <mergeCell ref="AE29:AG30"/>
    <mergeCell ref="AB29:AD30"/>
    <mergeCell ref="AE27:AG27"/>
    <mergeCell ref="AB27:AD27"/>
    <mergeCell ref="P26:R26"/>
    <mergeCell ref="Y34:AA34"/>
    <mergeCell ref="AB34:AD34"/>
    <mergeCell ref="AE34:AG34"/>
    <mergeCell ref="Y33:AA33"/>
    <mergeCell ref="AH33:AK33"/>
    <mergeCell ref="AH27:AK27"/>
    <mergeCell ref="AH28:AK28"/>
    <mergeCell ref="AH29:AK30"/>
    <mergeCell ref="AH31:AK31"/>
    <mergeCell ref="AH34:AK34"/>
    <mergeCell ref="AB31:AD31"/>
    <mergeCell ref="AE31:AG31"/>
    <mergeCell ref="AB33:AD33"/>
    <mergeCell ref="A3:H3"/>
    <mergeCell ref="P24:R25"/>
    <mergeCell ref="AH32:AK32"/>
    <mergeCell ref="AH22:AK22"/>
    <mergeCell ref="AH23:AK23"/>
    <mergeCell ref="AH24:AK25"/>
    <mergeCell ref="AH26:AK26"/>
    <mergeCell ref="P18:R18"/>
    <mergeCell ref="P19:R20"/>
    <mergeCell ref="A5:R5"/>
    <mergeCell ref="G26:I26"/>
    <mergeCell ref="J19:L20"/>
    <mergeCell ref="M19:O20"/>
    <mergeCell ref="G23:I23"/>
    <mergeCell ref="J23:L23"/>
    <mergeCell ref="M22:O22"/>
    <mergeCell ref="G19:I20"/>
    <mergeCell ref="G22:I22"/>
    <mergeCell ref="AH10:AK10"/>
    <mergeCell ref="AH11:AK11"/>
    <mergeCell ref="AH12:AK12"/>
    <mergeCell ref="AB24:AD25"/>
    <mergeCell ref="AE24:AG25"/>
    <mergeCell ref="AH13:AK14"/>
    <mergeCell ref="AH7:AK8"/>
    <mergeCell ref="AH6:AK6"/>
    <mergeCell ref="P22:R22"/>
    <mergeCell ref="P9:R9"/>
    <mergeCell ref="P10:R10"/>
    <mergeCell ref="P11:R11"/>
    <mergeCell ref="P13:R14"/>
    <mergeCell ref="P15:R15"/>
    <mergeCell ref="P16:R16"/>
    <mergeCell ref="AH9:AK9"/>
    <mergeCell ref="P21:R21"/>
    <mergeCell ref="AE22:AG22"/>
    <mergeCell ref="P7:R8"/>
    <mergeCell ref="P17:R17"/>
    <mergeCell ref="AB11:AD11"/>
    <mergeCell ref="AE11:AG11"/>
    <mergeCell ref="AB9:AD9"/>
    <mergeCell ref="AE9:AG9"/>
    <mergeCell ref="Y10:AA10"/>
    <mergeCell ref="AB10:AD10"/>
    <mergeCell ref="AE10:AG10"/>
    <mergeCell ref="Y9:AA9"/>
    <mergeCell ref="T10:W10"/>
    <mergeCell ref="T9:W9"/>
  </mergeCells>
  <phoneticPr fontId="2"/>
  <pageMargins left="0.59055118110236227" right="0.39370078740157483" top="0.39370078740157483" bottom="0.19685039370078741" header="0.51181102362204722" footer="0.19685039370078741"/>
  <pageSetup paperSize="9" orientation="landscape"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115" zoomScaleNormal="115" workbookViewId="0">
      <selection activeCell="D9" sqref="D9:Q9"/>
    </sheetView>
  </sheetViews>
  <sheetFormatPr defaultRowHeight="13.5" x14ac:dyDescent="0.15"/>
  <cols>
    <col min="3" max="3" width="3.5" style="91" customWidth="1"/>
    <col min="4" max="4" width="3.625" style="91" customWidth="1"/>
    <col min="5" max="5" width="8.625" customWidth="1"/>
    <col min="6" max="9" width="3.625" customWidth="1"/>
    <col min="10" max="28" width="3.625" style="81" customWidth="1"/>
  </cols>
  <sheetData>
    <row r="1" spans="1:28" ht="19.5" customHeight="1" x14ac:dyDescent="0.15">
      <c r="A1" s="2"/>
      <c r="B1" s="2"/>
      <c r="C1" s="89"/>
      <c r="D1" s="89"/>
      <c r="E1" s="2"/>
      <c r="F1" s="2"/>
      <c r="G1" s="2"/>
      <c r="H1" s="2"/>
      <c r="I1" s="2"/>
      <c r="J1" s="79"/>
      <c r="K1" s="79"/>
      <c r="L1" s="79" t="s">
        <v>275</v>
      </c>
      <c r="M1" s="79"/>
      <c r="O1" s="83"/>
      <c r="P1" s="79" t="s">
        <v>276</v>
      </c>
      <c r="Q1" s="83"/>
      <c r="R1" s="83"/>
      <c r="S1" s="83"/>
      <c r="T1" s="83"/>
      <c r="U1" s="83"/>
      <c r="V1" s="83"/>
      <c r="W1" s="83"/>
      <c r="X1" s="83"/>
      <c r="Y1" s="83"/>
      <c r="Z1" s="83"/>
      <c r="AA1" s="83"/>
      <c r="AB1" s="83"/>
    </row>
    <row r="2" spans="1:28" x14ac:dyDescent="0.15">
      <c r="A2" s="2"/>
      <c r="B2" s="2"/>
      <c r="C2" s="89"/>
      <c r="D2" s="89"/>
      <c r="E2" s="2"/>
      <c r="F2" s="2"/>
      <c r="G2" s="2"/>
      <c r="H2" s="2"/>
      <c r="I2" s="2"/>
      <c r="J2" s="83"/>
      <c r="K2" s="83"/>
      <c r="L2" s="83"/>
      <c r="M2" s="83"/>
      <c r="N2" s="83"/>
      <c r="O2" s="83"/>
      <c r="P2" s="83"/>
      <c r="Q2" s="83"/>
      <c r="R2" s="83"/>
      <c r="S2" s="83"/>
      <c r="T2" s="83"/>
      <c r="U2" s="83"/>
      <c r="V2" s="83"/>
      <c r="W2" s="83"/>
      <c r="X2" s="83"/>
      <c r="Y2" s="83"/>
      <c r="Z2" s="83"/>
      <c r="AA2" s="83"/>
      <c r="AB2" s="83"/>
    </row>
    <row r="3" spans="1:28" x14ac:dyDescent="0.15">
      <c r="A3" s="2"/>
      <c r="B3" s="2"/>
      <c r="C3" s="89"/>
      <c r="D3" s="89"/>
      <c r="E3" s="2"/>
      <c r="F3" s="2"/>
      <c r="G3" s="2"/>
      <c r="H3" s="2"/>
      <c r="I3" s="2"/>
      <c r="J3" s="83"/>
      <c r="K3" s="83"/>
      <c r="L3" s="83"/>
      <c r="M3" s="83"/>
      <c r="N3" s="83"/>
      <c r="O3" s="83"/>
      <c r="P3" s="83"/>
      <c r="Q3" s="83"/>
      <c r="R3" s="83"/>
      <c r="S3" s="83"/>
      <c r="T3" s="83"/>
      <c r="U3" s="83"/>
      <c r="V3" s="83"/>
      <c r="W3" s="83"/>
      <c r="X3" s="83"/>
      <c r="Y3" s="83"/>
      <c r="Z3" s="83"/>
      <c r="AA3" s="83"/>
      <c r="AB3" s="83"/>
    </row>
    <row r="4" spans="1:28" x14ac:dyDescent="0.15">
      <c r="A4" s="2"/>
      <c r="B4" s="2"/>
      <c r="C4" s="89"/>
      <c r="D4" s="89"/>
      <c r="E4" s="2"/>
      <c r="F4" s="2"/>
      <c r="G4" s="2"/>
      <c r="H4" s="2"/>
      <c r="I4" s="2"/>
      <c r="J4" s="83"/>
      <c r="K4" s="83"/>
      <c r="L4" s="83"/>
      <c r="M4" s="83"/>
      <c r="N4" s="83"/>
      <c r="O4" s="83"/>
      <c r="P4" s="83"/>
      <c r="Q4" s="83"/>
      <c r="R4" s="83"/>
      <c r="S4" s="83"/>
      <c r="T4" s="83"/>
      <c r="U4" s="83"/>
      <c r="V4" s="83"/>
      <c r="W4" s="83"/>
      <c r="X4" s="83"/>
      <c r="Y4" s="83"/>
      <c r="Z4" s="83"/>
      <c r="AA4" s="83"/>
      <c r="AB4" s="83"/>
    </row>
    <row r="5" spans="1:28" x14ac:dyDescent="0.15">
      <c r="A5" s="2"/>
      <c r="B5" s="2"/>
      <c r="C5" s="89"/>
      <c r="D5" s="89"/>
      <c r="E5" s="2"/>
      <c r="F5" s="2"/>
      <c r="G5" s="2"/>
      <c r="H5" s="2"/>
      <c r="I5" s="2"/>
      <c r="J5" s="83"/>
      <c r="K5" s="83"/>
      <c r="L5" s="83"/>
      <c r="M5" s="83"/>
      <c r="N5" s="83"/>
      <c r="O5" s="83"/>
      <c r="P5" s="83"/>
      <c r="Q5" s="83"/>
      <c r="R5" s="83"/>
      <c r="S5" s="83"/>
      <c r="T5" s="83"/>
      <c r="U5" s="83"/>
      <c r="V5" s="83"/>
      <c r="W5" s="83"/>
      <c r="X5" s="83"/>
      <c r="Y5" s="83"/>
      <c r="Z5" s="83"/>
      <c r="AA5" s="83"/>
      <c r="AB5" s="83"/>
    </row>
    <row r="6" spans="1:28" x14ac:dyDescent="0.15">
      <c r="A6" s="2"/>
      <c r="B6" s="2"/>
      <c r="C6" s="89" t="s">
        <v>466</v>
      </c>
      <c r="D6" s="1" t="s">
        <v>1008</v>
      </c>
      <c r="J6" s="28"/>
      <c r="K6" s="28"/>
      <c r="L6" s="28" t="s">
        <v>221</v>
      </c>
      <c r="M6" s="28" t="s">
        <v>221</v>
      </c>
      <c r="N6" s="28" t="s">
        <v>221</v>
      </c>
      <c r="O6" s="28" t="s">
        <v>221</v>
      </c>
      <c r="P6" s="28" t="s">
        <v>221</v>
      </c>
      <c r="Q6" s="28" t="s">
        <v>221</v>
      </c>
      <c r="R6" s="28" t="s">
        <v>221</v>
      </c>
      <c r="S6" s="28" t="s">
        <v>221</v>
      </c>
      <c r="T6" s="28" t="s">
        <v>221</v>
      </c>
      <c r="U6" s="28" t="s">
        <v>221</v>
      </c>
      <c r="V6" s="28" t="s">
        <v>221</v>
      </c>
      <c r="W6" s="28" t="s">
        <v>221</v>
      </c>
      <c r="X6" s="28" t="s">
        <v>221</v>
      </c>
      <c r="Y6" s="28" t="s">
        <v>221</v>
      </c>
      <c r="Z6" s="28" t="s">
        <v>221</v>
      </c>
      <c r="AA6" s="28"/>
      <c r="AB6" s="28">
        <v>1</v>
      </c>
    </row>
    <row r="7" spans="1:28" x14ac:dyDescent="0.15">
      <c r="A7" s="2"/>
      <c r="B7" s="2"/>
      <c r="C7" s="89"/>
      <c r="D7" s="1"/>
      <c r="J7" s="28"/>
      <c r="K7" s="28"/>
      <c r="L7" s="28"/>
      <c r="M7" s="28"/>
      <c r="N7" s="28"/>
      <c r="O7" s="28"/>
      <c r="P7" s="28"/>
      <c r="Q7" s="28"/>
      <c r="R7" s="28"/>
      <c r="S7" s="28"/>
      <c r="T7" s="28"/>
      <c r="U7" s="28"/>
      <c r="V7" s="28"/>
      <c r="W7" s="28"/>
      <c r="X7" s="28"/>
      <c r="Y7" s="28"/>
      <c r="Z7" s="28"/>
      <c r="AA7" s="28"/>
      <c r="AB7" s="28"/>
    </row>
    <row r="8" spans="1:28" x14ac:dyDescent="0.15">
      <c r="A8" s="2"/>
      <c r="B8" s="2"/>
      <c r="C8" s="89"/>
      <c r="D8" s="89" t="s">
        <v>467</v>
      </c>
      <c r="E8" s="63" t="s">
        <v>93</v>
      </c>
      <c r="F8" s="55"/>
      <c r="G8" s="55"/>
      <c r="H8" s="55"/>
      <c r="I8" s="28"/>
      <c r="J8" s="28"/>
      <c r="K8" s="28"/>
      <c r="L8" s="28" t="s">
        <v>468</v>
      </c>
      <c r="M8" s="28" t="s">
        <v>468</v>
      </c>
      <c r="N8" s="28" t="s">
        <v>468</v>
      </c>
      <c r="O8" s="28" t="s">
        <v>468</v>
      </c>
      <c r="P8" s="28" t="s">
        <v>468</v>
      </c>
      <c r="Q8" s="28" t="s">
        <v>468</v>
      </c>
      <c r="R8" s="28" t="s">
        <v>468</v>
      </c>
      <c r="S8" s="28" t="s">
        <v>468</v>
      </c>
      <c r="T8" s="28" t="s">
        <v>468</v>
      </c>
      <c r="U8" s="28" t="s">
        <v>468</v>
      </c>
      <c r="V8" s="28" t="s">
        <v>468</v>
      </c>
      <c r="W8" s="28" t="s">
        <v>468</v>
      </c>
      <c r="X8" s="28" t="s">
        <v>468</v>
      </c>
      <c r="Y8" s="28" t="s">
        <v>468</v>
      </c>
      <c r="Z8" s="28" t="s">
        <v>468</v>
      </c>
      <c r="AA8" s="28"/>
      <c r="AB8" s="28">
        <v>3</v>
      </c>
    </row>
    <row r="9" spans="1:28" x14ac:dyDescent="0.15">
      <c r="A9" s="2"/>
      <c r="B9" s="2"/>
      <c r="C9" s="89"/>
      <c r="D9" s="89"/>
      <c r="E9" s="55"/>
      <c r="F9" s="55"/>
      <c r="G9" s="55"/>
      <c r="H9" s="55"/>
      <c r="J9" s="28"/>
      <c r="K9" s="28"/>
      <c r="L9" s="28"/>
      <c r="M9" s="28"/>
      <c r="N9" s="28"/>
      <c r="O9" s="28"/>
      <c r="P9" s="28"/>
      <c r="Q9" s="28"/>
      <c r="R9" s="28"/>
      <c r="S9" s="28"/>
      <c r="T9" s="28"/>
      <c r="U9" s="28"/>
      <c r="V9" s="28"/>
      <c r="W9" s="28"/>
      <c r="X9" s="28"/>
      <c r="Y9" s="28"/>
      <c r="Z9" s="28"/>
      <c r="AA9" s="28"/>
      <c r="AB9" s="28"/>
    </row>
    <row r="10" spans="1:28" x14ac:dyDescent="0.15">
      <c r="A10" s="2"/>
      <c r="B10" s="2"/>
      <c r="C10" s="90"/>
      <c r="D10" s="89" t="s">
        <v>263</v>
      </c>
      <c r="E10" s="1" t="s">
        <v>94</v>
      </c>
      <c r="F10" s="1"/>
      <c r="G10" s="1"/>
      <c r="H10" s="1"/>
      <c r="I10" s="28"/>
      <c r="J10" s="28"/>
      <c r="K10" s="28" t="s">
        <v>469</v>
      </c>
      <c r="L10" s="28" t="s">
        <v>469</v>
      </c>
      <c r="M10" s="28" t="s">
        <v>469</v>
      </c>
      <c r="N10" s="28" t="s">
        <v>469</v>
      </c>
      <c r="O10" s="28" t="s">
        <v>469</v>
      </c>
      <c r="P10" s="28" t="s">
        <v>469</v>
      </c>
      <c r="Q10" s="28" t="s">
        <v>469</v>
      </c>
      <c r="R10" s="28" t="s">
        <v>469</v>
      </c>
      <c r="S10" s="28" t="s">
        <v>469</v>
      </c>
      <c r="T10" s="28" t="s">
        <v>469</v>
      </c>
      <c r="U10" s="28" t="s">
        <v>469</v>
      </c>
      <c r="V10" s="28" t="s">
        <v>469</v>
      </c>
      <c r="W10" s="28" t="s">
        <v>469</v>
      </c>
      <c r="X10" s="28" t="s">
        <v>469</v>
      </c>
      <c r="Y10" s="28" t="s">
        <v>469</v>
      </c>
      <c r="Z10" s="28" t="s">
        <v>469</v>
      </c>
      <c r="AA10" s="28"/>
      <c r="AB10" s="28">
        <v>4</v>
      </c>
    </row>
    <row r="11" spans="1:28" x14ac:dyDescent="0.15">
      <c r="A11" s="2"/>
      <c r="B11" s="2"/>
      <c r="C11" s="90"/>
      <c r="D11" s="89"/>
      <c r="E11" s="1"/>
      <c r="F11" s="1"/>
      <c r="G11" s="1"/>
      <c r="H11" s="1"/>
      <c r="J11" s="28"/>
      <c r="K11" s="28"/>
      <c r="L11" s="28"/>
      <c r="M11" s="28"/>
      <c r="N11" s="28"/>
      <c r="O11" s="28"/>
      <c r="P11" s="28"/>
      <c r="Q11" s="28"/>
      <c r="R11" s="28"/>
      <c r="S11" s="28"/>
      <c r="T11" s="28"/>
      <c r="U11" s="28"/>
      <c r="V11" s="28"/>
      <c r="W11" s="28"/>
      <c r="X11" s="28"/>
      <c r="Y11" s="28"/>
      <c r="Z11" s="28"/>
      <c r="AA11" s="28"/>
      <c r="AB11" s="28"/>
    </row>
    <row r="12" spans="1:28" x14ac:dyDescent="0.15">
      <c r="A12" s="2"/>
      <c r="B12" s="2"/>
      <c r="C12" s="89"/>
      <c r="D12" s="89" t="s">
        <v>264</v>
      </c>
      <c r="E12" s="1" t="s">
        <v>270</v>
      </c>
      <c r="F12" s="1"/>
      <c r="G12" s="1"/>
      <c r="H12" s="1"/>
      <c r="J12" s="28" t="s">
        <v>470</v>
      </c>
      <c r="K12" s="28" t="s">
        <v>470</v>
      </c>
      <c r="L12" s="28" t="s">
        <v>470</v>
      </c>
      <c r="M12" s="28" t="s">
        <v>470</v>
      </c>
      <c r="N12" s="28" t="s">
        <v>470</v>
      </c>
      <c r="O12" s="28" t="s">
        <v>470</v>
      </c>
      <c r="P12" s="28" t="s">
        <v>470</v>
      </c>
      <c r="Q12" s="28" t="s">
        <v>470</v>
      </c>
      <c r="R12" s="28" t="s">
        <v>470</v>
      </c>
      <c r="S12" s="28" t="s">
        <v>470</v>
      </c>
      <c r="T12" s="28" t="s">
        <v>470</v>
      </c>
      <c r="U12" s="28" t="s">
        <v>470</v>
      </c>
      <c r="V12" s="28" t="s">
        <v>470</v>
      </c>
      <c r="W12" s="28" t="s">
        <v>470</v>
      </c>
      <c r="X12" s="28" t="s">
        <v>470</v>
      </c>
      <c r="Y12" s="28" t="s">
        <v>470</v>
      </c>
      <c r="Z12" s="28" t="s">
        <v>470</v>
      </c>
      <c r="AA12" s="28"/>
      <c r="AB12" s="28">
        <v>5</v>
      </c>
    </row>
    <row r="13" spans="1:28" x14ac:dyDescent="0.15">
      <c r="A13" s="2"/>
      <c r="B13" s="2"/>
      <c r="C13" s="89"/>
      <c r="D13" s="89"/>
      <c r="E13" s="1"/>
      <c r="F13" s="1"/>
      <c r="G13" s="1"/>
      <c r="H13" s="1"/>
      <c r="J13" s="28"/>
      <c r="K13" s="28"/>
      <c r="L13" s="28"/>
      <c r="M13" s="28"/>
      <c r="N13" s="28"/>
      <c r="O13" s="28"/>
      <c r="P13" s="28"/>
      <c r="Q13" s="28"/>
      <c r="R13" s="28"/>
      <c r="S13" s="28"/>
      <c r="T13" s="28"/>
      <c r="U13" s="28"/>
      <c r="V13" s="28"/>
      <c r="W13" s="28"/>
      <c r="X13" s="28"/>
      <c r="Y13" s="28"/>
      <c r="Z13" s="28"/>
      <c r="AA13" s="28"/>
      <c r="AB13" s="28"/>
    </row>
    <row r="14" spans="1:28" x14ac:dyDescent="0.15">
      <c r="A14" s="2"/>
      <c r="B14" s="2"/>
      <c r="C14" s="89"/>
      <c r="D14" s="89" t="s">
        <v>265</v>
      </c>
      <c r="E14" s="1" t="s">
        <v>271</v>
      </c>
      <c r="F14" s="1"/>
      <c r="G14" s="1"/>
      <c r="H14" s="28" t="s">
        <v>471</v>
      </c>
      <c r="I14" s="28" t="s">
        <v>471</v>
      </c>
      <c r="J14" s="28" t="s">
        <v>471</v>
      </c>
      <c r="K14" s="28" t="s">
        <v>471</v>
      </c>
      <c r="L14" s="28" t="s">
        <v>471</v>
      </c>
      <c r="M14" s="28" t="s">
        <v>471</v>
      </c>
      <c r="N14" s="28" t="s">
        <v>471</v>
      </c>
      <c r="O14" s="28" t="s">
        <v>471</v>
      </c>
      <c r="P14" s="28" t="s">
        <v>471</v>
      </c>
      <c r="Q14" s="28" t="s">
        <v>471</v>
      </c>
      <c r="R14" s="28" t="s">
        <v>471</v>
      </c>
      <c r="S14" s="28" t="s">
        <v>471</v>
      </c>
      <c r="T14" s="28" t="s">
        <v>471</v>
      </c>
      <c r="U14" s="28" t="s">
        <v>471</v>
      </c>
      <c r="V14" s="28" t="s">
        <v>471</v>
      </c>
      <c r="W14" s="28" t="s">
        <v>471</v>
      </c>
      <c r="X14" s="28" t="s">
        <v>471</v>
      </c>
      <c r="Y14" s="28" t="s">
        <v>471</v>
      </c>
      <c r="Z14" s="28" t="s">
        <v>471</v>
      </c>
      <c r="AA14" s="28"/>
      <c r="AB14" s="28">
        <v>6</v>
      </c>
    </row>
    <row r="15" spans="1:28" x14ac:dyDescent="0.15">
      <c r="A15" s="2"/>
      <c r="B15" s="2"/>
      <c r="C15" s="89"/>
      <c r="D15" s="89"/>
      <c r="E15" s="1"/>
      <c r="F15" s="1"/>
      <c r="G15" s="1"/>
      <c r="H15" s="1"/>
      <c r="J15" s="28"/>
      <c r="K15" s="28"/>
      <c r="L15" s="28"/>
      <c r="M15" s="28"/>
      <c r="N15" s="28"/>
      <c r="O15" s="28"/>
      <c r="P15" s="28"/>
      <c r="Q15" s="28"/>
      <c r="R15" s="28"/>
      <c r="S15" s="28"/>
      <c r="T15" s="28"/>
      <c r="U15" s="28"/>
      <c r="V15" s="28"/>
      <c r="W15" s="28"/>
      <c r="X15" s="28"/>
      <c r="Y15" s="28"/>
      <c r="Z15" s="28"/>
      <c r="AA15" s="28"/>
      <c r="AB15" s="28"/>
    </row>
    <row r="16" spans="1:28" x14ac:dyDescent="0.15">
      <c r="A16" s="2"/>
      <c r="B16" s="2"/>
      <c r="C16" s="89"/>
      <c r="D16" s="89" t="s">
        <v>266</v>
      </c>
      <c r="E16" s="1" t="s">
        <v>272</v>
      </c>
      <c r="F16" s="1"/>
      <c r="G16" s="1"/>
      <c r="H16" s="1"/>
      <c r="J16" s="28"/>
      <c r="K16" s="28" t="s">
        <v>472</v>
      </c>
      <c r="L16" s="28" t="s">
        <v>472</v>
      </c>
      <c r="M16" s="28" t="s">
        <v>472</v>
      </c>
      <c r="N16" s="28" t="s">
        <v>472</v>
      </c>
      <c r="O16" s="28" t="s">
        <v>472</v>
      </c>
      <c r="P16" s="28" t="s">
        <v>472</v>
      </c>
      <c r="Q16" s="28" t="s">
        <v>472</v>
      </c>
      <c r="R16" s="28" t="s">
        <v>472</v>
      </c>
      <c r="S16" s="28" t="s">
        <v>472</v>
      </c>
      <c r="T16" s="28" t="s">
        <v>472</v>
      </c>
      <c r="U16" s="28" t="s">
        <v>472</v>
      </c>
      <c r="V16" s="28" t="s">
        <v>472</v>
      </c>
      <c r="W16" s="28" t="s">
        <v>472</v>
      </c>
      <c r="X16" s="28" t="s">
        <v>472</v>
      </c>
      <c r="Y16" s="28" t="s">
        <v>472</v>
      </c>
      <c r="Z16" s="28" t="s">
        <v>472</v>
      </c>
      <c r="AA16" s="28"/>
      <c r="AB16" s="28">
        <v>7</v>
      </c>
    </row>
    <row r="17" spans="1:28" x14ac:dyDescent="0.15">
      <c r="A17" s="2"/>
      <c r="B17" s="2"/>
      <c r="C17" s="89"/>
      <c r="D17" s="89"/>
      <c r="E17" s="1"/>
      <c r="F17" s="1"/>
      <c r="G17" s="1"/>
      <c r="H17" s="1"/>
      <c r="J17" s="28"/>
      <c r="K17" s="28"/>
      <c r="L17" s="28"/>
      <c r="M17" s="28"/>
      <c r="N17" s="28"/>
      <c r="O17" s="28"/>
      <c r="P17" s="28"/>
      <c r="Q17" s="28"/>
      <c r="R17" s="28"/>
      <c r="S17" s="28"/>
      <c r="T17" s="28"/>
      <c r="U17" s="28"/>
      <c r="V17" s="28"/>
      <c r="W17" s="28"/>
      <c r="X17" s="28"/>
      <c r="Y17" s="28"/>
      <c r="Z17" s="28"/>
      <c r="AA17" s="28"/>
      <c r="AB17" s="28"/>
    </row>
    <row r="18" spans="1:28" x14ac:dyDescent="0.15">
      <c r="A18" s="2"/>
      <c r="B18" s="2"/>
      <c r="C18" s="89"/>
      <c r="D18" s="89" t="s">
        <v>267</v>
      </c>
      <c r="E18" s="1" t="s">
        <v>1009</v>
      </c>
      <c r="F18" s="1"/>
      <c r="G18" s="1"/>
      <c r="H18" s="1"/>
      <c r="J18" s="28"/>
      <c r="K18" s="28"/>
      <c r="L18" s="28"/>
      <c r="M18" s="28"/>
      <c r="N18" s="28"/>
      <c r="O18" s="28" t="s">
        <v>473</v>
      </c>
      <c r="P18" s="28" t="s">
        <v>473</v>
      </c>
      <c r="Q18" s="28" t="s">
        <v>473</v>
      </c>
      <c r="R18" s="28" t="s">
        <v>473</v>
      </c>
      <c r="S18" s="28" t="s">
        <v>473</v>
      </c>
      <c r="T18" s="28" t="s">
        <v>473</v>
      </c>
      <c r="U18" s="28" t="s">
        <v>473</v>
      </c>
      <c r="V18" s="28" t="s">
        <v>473</v>
      </c>
      <c r="W18" s="28" t="s">
        <v>473</v>
      </c>
      <c r="X18" s="28" t="s">
        <v>473</v>
      </c>
      <c r="Y18" s="28" t="s">
        <v>473</v>
      </c>
      <c r="Z18" s="28" t="s">
        <v>473</v>
      </c>
      <c r="AA18" s="28"/>
      <c r="AB18" s="28">
        <v>8</v>
      </c>
    </row>
    <row r="19" spans="1:28" x14ac:dyDescent="0.15">
      <c r="A19" s="2"/>
      <c r="B19" s="2"/>
      <c r="C19" s="89"/>
      <c r="D19" s="89"/>
      <c r="E19" s="1"/>
      <c r="F19" s="1"/>
      <c r="G19" s="1"/>
      <c r="H19" s="1"/>
      <c r="I19" s="82"/>
      <c r="J19" s="28"/>
      <c r="K19" s="28"/>
      <c r="L19" s="28"/>
      <c r="M19" s="28"/>
      <c r="N19" s="28"/>
      <c r="O19" s="28"/>
      <c r="P19" s="28"/>
      <c r="Q19" s="28"/>
      <c r="R19" s="28"/>
      <c r="S19" s="28"/>
      <c r="T19" s="28"/>
      <c r="U19" s="28"/>
      <c r="V19" s="28"/>
      <c r="W19" s="28"/>
      <c r="X19" s="28"/>
      <c r="Y19" s="28"/>
      <c r="Z19" s="28"/>
      <c r="AA19" s="28"/>
      <c r="AB19" s="28"/>
    </row>
    <row r="20" spans="1:28" x14ac:dyDescent="0.15">
      <c r="A20" s="2"/>
      <c r="B20" s="2"/>
      <c r="C20" s="89"/>
      <c r="D20" s="89" t="s">
        <v>268</v>
      </c>
      <c r="E20" s="1" t="s">
        <v>273</v>
      </c>
      <c r="F20" s="1"/>
      <c r="G20" s="1"/>
      <c r="H20" s="1"/>
      <c r="I20" s="28" t="s">
        <v>474</v>
      </c>
      <c r="J20" s="28" t="s">
        <v>474</v>
      </c>
      <c r="K20" s="28" t="s">
        <v>474</v>
      </c>
      <c r="L20" s="28" t="s">
        <v>474</v>
      </c>
      <c r="M20" s="28" t="s">
        <v>474</v>
      </c>
      <c r="N20" s="28" t="s">
        <v>474</v>
      </c>
      <c r="O20" s="28" t="s">
        <v>474</v>
      </c>
      <c r="P20" s="28" t="s">
        <v>474</v>
      </c>
      <c r="Q20" s="28" t="s">
        <v>474</v>
      </c>
      <c r="R20" s="28" t="s">
        <v>474</v>
      </c>
      <c r="S20" s="28" t="s">
        <v>474</v>
      </c>
      <c r="T20" s="28" t="s">
        <v>474</v>
      </c>
      <c r="U20" s="28" t="s">
        <v>474</v>
      </c>
      <c r="V20" s="28" t="s">
        <v>474</v>
      </c>
      <c r="W20" s="28" t="s">
        <v>474</v>
      </c>
      <c r="X20" s="28" t="s">
        <v>474</v>
      </c>
      <c r="Y20" s="28" t="s">
        <v>474</v>
      </c>
      <c r="Z20" s="28" t="s">
        <v>474</v>
      </c>
      <c r="AA20" s="28"/>
      <c r="AB20" s="28">
        <v>17</v>
      </c>
    </row>
    <row r="21" spans="1:28" x14ac:dyDescent="0.15">
      <c r="A21" s="2"/>
      <c r="B21" s="2"/>
      <c r="C21" s="89"/>
      <c r="D21" s="89"/>
      <c r="E21" s="1"/>
      <c r="F21" s="1"/>
      <c r="G21" s="1"/>
      <c r="H21" s="1"/>
      <c r="I21" s="82"/>
      <c r="J21" s="28"/>
      <c r="K21" s="28"/>
      <c r="L21" s="28"/>
      <c r="M21" s="28"/>
      <c r="N21" s="28"/>
      <c r="O21" s="28"/>
      <c r="P21" s="28"/>
      <c r="Q21" s="28"/>
      <c r="R21" s="28"/>
      <c r="S21" s="28"/>
      <c r="T21" s="28"/>
      <c r="U21" s="28"/>
      <c r="V21" s="28"/>
      <c r="W21" s="28"/>
      <c r="X21" s="28"/>
      <c r="Y21" s="28"/>
      <c r="Z21" s="28"/>
      <c r="AA21" s="28"/>
      <c r="AB21" s="28"/>
    </row>
    <row r="22" spans="1:28" x14ac:dyDescent="0.15">
      <c r="A22" s="2"/>
      <c r="B22" s="2"/>
      <c r="C22" s="89"/>
      <c r="D22" s="89" t="s">
        <v>269</v>
      </c>
      <c r="E22" s="1" t="s">
        <v>274</v>
      </c>
      <c r="F22" s="1"/>
      <c r="G22" s="1"/>
      <c r="H22" s="1"/>
      <c r="I22" s="28" t="s">
        <v>475</v>
      </c>
      <c r="J22" s="28" t="s">
        <v>475</v>
      </c>
      <c r="K22" s="28" t="s">
        <v>475</v>
      </c>
      <c r="L22" s="28" t="s">
        <v>475</v>
      </c>
      <c r="M22" s="28" t="s">
        <v>475</v>
      </c>
      <c r="N22" s="28" t="s">
        <v>475</v>
      </c>
      <c r="O22" s="28" t="s">
        <v>475</v>
      </c>
      <c r="P22" s="28" t="s">
        <v>475</v>
      </c>
      <c r="Q22" s="28" t="s">
        <v>475</v>
      </c>
      <c r="R22" s="28" t="s">
        <v>475</v>
      </c>
      <c r="S22" s="28" t="s">
        <v>475</v>
      </c>
      <c r="T22" s="28" t="s">
        <v>475</v>
      </c>
      <c r="U22" s="28" t="s">
        <v>475</v>
      </c>
      <c r="V22" s="28" t="s">
        <v>475</v>
      </c>
      <c r="W22" s="28" t="s">
        <v>475</v>
      </c>
      <c r="X22" s="28" t="s">
        <v>475</v>
      </c>
      <c r="Y22" s="28" t="s">
        <v>475</v>
      </c>
      <c r="Z22" s="28" t="s">
        <v>475</v>
      </c>
      <c r="AA22" s="28"/>
      <c r="AB22" s="28">
        <v>18</v>
      </c>
    </row>
    <row r="23" spans="1:28" x14ac:dyDescent="0.15">
      <c r="A23" s="2"/>
      <c r="B23" s="2"/>
      <c r="C23" s="89"/>
      <c r="D23" s="89"/>
      <c r="E23" s="1"/>
      <c r="F23" s="1"/>
      <c r="G23" s="1"/>
      <c r="H23" s="1"/>
      <c r="I23" s="82"/>
      <c r="J23" s="28"/>
      <c r="K23" s="28"/>
      <c r="L23" s="28"/>
      <c r="M23" s="28"/>
      <c r="N23" s="28"/>
      <c r="O23" s="28"/>
      <c r="P23" s="28"/>
      <c r="Q23" s="28"/>
      <c r="R23" s="28"/>
      <c r="S23" s="28"/>
      <c r="T23" s="28"/>
      <c r="U23" s="28"/>
      <c r="V23" s="28"/>
      <c r="W23" s="28"/>
      <c r="X23" s="28"/>
      <c r="Y23" s="28"/>
      <c r="Z23" s="28"/>
      <c r="AA23" s="28"/>
      <c r="AB23" s="28"/>
    </row>
    <row r="24" spans="1:28" x14ac:dyDescent="0.15">
      <c r="A24" s="2"/>
      <c r="B24" s="2"/>
      <c r="C24" s="89" t="s">
        <v>476</v>
      </c>
      <c r="D24" s="1" t="s">
        <v>92</v>
      </c>
      <c r="J24" s="28" t="s">
        <v>473</v>
      </c>
      <c r="K24" s="28" t="s">
        <v>473</v>
      </c>
      <c r="L24" s="28" t="s">
        <v>473</v>
      </c>
      <c r="M24" s="28" t="s">
        <v>473</v>
      </c>
      <c r="N24" s="28" t="s">
        <v>473</v>
      </c>
      <c r="O24" s="28" t="s">
        <v>473</v>
      </c>
      <c r="P24" s="28" t="s">
        <v>473</v>
      </c>
      <c r="Q24" s="28" t="s">
        <v>473</v>
      </c>
      <c r="R24" s="28" t="s">
        <v>473</v>
      </c>
      <c r="S24" s="28" t="s">
        <v>473</v>
      </c>
      <c r="T24" s="28" t="s">
        <v>473</v>
      </c>
      <c r="U24" s="28" t="s">
        <v>473</v>
      </c>
      <c r="V24" s="28" t="s">
        <v>473</v>
      </c>
      <c r="W24" s="28" t="s">
        <v>473</v>
      </c>
      <c r="X24" s="28" t="s">
        <v>473</v>
      </c>
      <c r="Y24" s="28" t="s">
        <v>473</v>
      </c>
      <c r="Z24" s="28" t="s">
        <v>473</v>
      </c>
      <c r="AA24" s="28"/>
      <c r="AB24" s="28">
        <v>19</v>
      </c>
    </row>
    <row r="25" spans="1:28" x14ac:dyDescent="0.15">
      <c r="A25" s="2"/>
      <c r="B25" s="2"/>
      <c r="C25" s="89"/>
      <c r="D25" s="1"/>
      <c r="I25" s="82"/>
      <c r="J25" s="28"/>
      <c r="K25" s="28"/>
      <c r="L25" s="28"/>
      <c r="M25" s="28"/>
      <c r="N25" s="28"/>
      <c r="O25" s="28"/>
      <c r="P25" s="28"/>
      <c r="Q25" s="28"/>
      <c r="R25" s="28"/>
      <c r="S25" s="28"/>
      <c r="T25" s="28"/>
      <c r="U25" s="28"/>
      <c r="V25" s="28"/>
      <c r="W25" s="28"/>
      <c r="X25" s="28"/>
      <c r="Y25" s="28"/>
      <c r="Z25" s="28"/>
      <c r="AA25" s="28"/>
      <c r="AB25" s="28"/>
    </row>
    <row r="26" spans="1:28" x14ac:dyDescent="0.15">
      <c r="A26" s="2"/>
      <c r="B26" s="2"/>
      <c r="C26" s="89" t="s">
        <v>477</v>
      </c>
      <c r="D26" s="1" t="s">
        <v>967</v>
      </c>
      <c r="I26" s="82"/>
      <c r="J26" s="28"/>
      <c r="K26" s="28"/>
      <c r="L26" s="28" t="s">
        <v>478</v>
      </c>
      <c r="M26" s="28" t="s">
        <v>478</v>
      </c>
      <c r="N26" s="28" t="s">
        <v>478</v>
      </c>
      <c r="O26" s="28" t="s">
        <v>478</v>
      </c>
      <c r="P26" s="28" t="s">
        <v>478</v>
      </c>
      <c r="Q26" s="28" t="s">
        <v>478</v>
      </c>
      <c r="R26" s="28" t="s">
        <v>478</v>
      </c>
      <c r="S26" s="28" t="s">
        <v>478</v>
      </c>
      <c r="T26" s="28" t="s">
        <v>478</v>
      </c>
      <c r="U26" s="28" t="s">
        <v>478</v>
      </c>
      <c r="V26" s="28" t="s">
        <v>478</v>
      </c>
      <c r="W26" s="28" t="s">
        <v>478</v>
      </c>
      <c r="X26" s="28" t="s">
        <v>478</v>
      </c>
      <c r="Y26" s="28" t="s">
        <v>478</v>
      </c>
      <c r="Z26" s="28" t="s">
        <v>478</v>
      </c>
      <c r="AA26" s="28"/>
      <c r="AB26" s="28">
        <v>20</v>
      </c>
    </row>
    <row r="27" spans="1:28" x14ac:dyDescent="0.15">
      <c r="A27" s="2"/>
      <c r="B27" s="2"/>
      <c r="C27" s="89"/>
      <c r="D27" s="1"/>
      <c r="I27" s="1"/>
      <c r="J27" s="28"/>
      <c r="K27" s="28"/>
      <c r="L27" s="28"/>
      <c r="M27" s="28"/>
      <c r="N27" s="28"/>
      <c r="O27" s="28"/>
      <c r="P27" s="28"/>
      <c r="Q27" s="28"/>
      <c r="R27" s="28"/>
      <c r="S27" s="28"/>
      <c r="T27" s="28"/>
      <c r="U27" s="28"/>
      <c r="V27" s="28"/>
      <c r="W27" s="28"/>
      <c r="X27" s="28"/>
      <c r="Y27" s="28"/>
      <c r="Z27" s="28"/>
      <c r="AA27" s="28"/>
      <c r="AB27" s="28"/>
    </row>
    <row r="28" spans="1:28" x14ac:dyDescent="0.15">
      <c r="A28" s="2"/>
      <c r="B28" s="2"/>
      <c r="C28" s="89" t="s">
        <v>479</v>
      </c>
      <c r="D28" s="1" t="s">
        <v>1010</v>
      </c>
      <c r="I28" s="82"/>
      <c r="J28" s="28"/>
      <c r="K28" s="28"/>
      <c r="L28" s="28" t="s">
        <v>221</v>
      </c>
      <c r="M28" s="28" t="s">
        <v>221</v>
      </c>
      <c r="N28" s="28" t="s">
        <v>221</v>
      </c>
      <c r="O28" s="28" t="s">
        <v>221</v>
      </c>
      <c r="P28" s="28" t="s">
        <v>221</v>
      </c>
      <c r="Q28" s="28" t="s">
        <v>221</v>
      </c>
      <c r="R28" s="28" t="s">
        <v>221</v>
      </c>
      <c r="S28" s="28" t="s">
        <v>221</v>
      </c>
      <c r="T28" s="28" t="s">
        <v>221</v>
      </c>
      <c r="U28" s="28" t="s">
        <v>221</v>
      </c>
      <c r="V28" s="28" t="s">
        <v>221</v>
      </c>
      <c r="W28" s="28" t="s">
        <v>221</v>
      </c>
      <c r="X28" s="28" t="s">
        <v>221</v>
      </c>
      <c r="Y28" s="28" t="s">
        <v>221</v>
      </c>
      <c r="Z28" s="28" t="s">
        <v>221</v>
      </c>
      <c r="AA28" s="28"/>
      <c r="AB28" s="28">
        <v>21</v>
      </c>
    </row>
    <row r="29" spans="1:28" x14ac:dyDescent="0.15">
      <c r="A29" s="2"/>
      <c r="B29" s="2"/>
      <c r="C29" s="89"/>
      <c r="D29" s="1"/>
      <c r="I29" s="1"/>
      <c r="J29" s="28"/>
      <c r="K29" s="28"/>
      <c r="L29" s="28"/>
      <c r="M29" s="28"/>
      <c r="N29" s="28"/>
      <c r="O29" s="28"/>
      <c r="P29" s="28"/>
      <c r="Q29" s="28"/>
      <c r="R29" s="28"/>
      <c r="S29" s="28"/>
      <c r="T29" s="28"/>
      <c r="U29" s="28"/>
      <c r="V29" s="28"/>
      <c r="W29" s="28"/>
      <c r="X29" s="28"/>
      <c r="Y29" s="28"/>
      <c r="Z29" s="28"/>
      <c r="AA29" s="28"/>
      <c r="AB29" s="28"/>
    </row>
    <row r="30" spans="1:28" x14ac:dyDescent="0.15">
      <c r="A30" s="2"/>
      <c r="B30" s="2"/>
      <c r="C30" s="89" t="s">
        <v>480</v>
      </c>
      <c r="D30" s="1" t="s">
        <v>1061</v>
      </c>
      <c r="I30" s="1"/>
      <c r="J30" s="28"/>
      <c r="K30" s="28" t="s">
        <v>474</v>
      </c>
      <c r="L30" s="28" t="s">
        <v>474</v>
      </c>
      <c r="M30" s="28" t="s">
        <v>474</v>
      </c>
      <c r="N30" s="28" t="s">
        <v>474</v>
      </c>
      <c r="O30" s="28" t="s">
        <v>474</v>
      </c>
      <c r="P30" s="28" t="s">
        <v>474</v>
      </c>
      <c r="Q30" s="28" t="s">
        <v>474</v>
      </c>
      <c r="R30" s="28" t="s">
        <v>474</v>
      </c>
      <c r="S30" s="28" t="s">
        <v>474</v>
      </c>
      <c r="T30" s="28" t="s">
        <v>474</v>
      </c>
      <c r="U30" s="28" t="s">
        <v>474</v>
      </c>
      <c r="V30" s="28" t="s">
        <v>474</v>
      </c>
      <c r="W30" s="28" t="s">
        <v>474</v>
      </c>
      <c r="X30" s="28" t="s">
        <v>474</v>
      </c>
      <c r="Y30" s="28" t="s">
        <v>474</v>
      </c>
      <c r="Z30" s="28" t="s">
        <v>474</v>
      </c>
      <c r="AA30" s="28"/>
      <c r="AB30" s="28">
        <v>22</v>
      </c>
    </row>
    <row r="31" spans="1:28" x14ac:dyDescent="0.15">
      <c r="A31" s="2"/>
      <c r="B31" s="2"/>
      <c r="C31" s="89"/>
      <c r="D31" s="1"/>
      <c r="J31" s="28"/>
      <c r="K31" s="28"/>
      <c r="L31" s="28"/>
      <c r="M31" s="28"/>
      <c r="N31" s="28"/>
      <c r="O31" s="28"/>
      <c r="P31" s="28"/>
      <c r="Q31" s="28"/>
      <c r="R31" s="28"/>
      <c r="S31" s="28"/>
      <c r="T31" s="28"/>
      <c r="U31" s="28"/>
      <c r="V31" s="28"/>
      <c r="W31" s="28"/>
      <c r="X31" s="28"/>
      <c r="Y31" s="28"/>
      <c r="Z31" s="28"/>
      <c r="AA31" s="28"/>
      <c r="AB31" s="28"/>
    </row>
    <row r="32" spans="1:28" x14ac:dyDescent="0.15">
      <c r="A32" s="2"/>
      <c r="B32" s="2"/>
      <c r="C32" s="89" t="s">
        <v>481</v>
      </c>
      <c r="D32" s="1" t="s">
        <v>261</v>
      </c>
      <c r="G32" s="28" t="s">
        <v>474</v>
      </c>
      <c r="H32" s="28" t="s">
        <v>474</v>
      </c>
      <c r="I32" s="28" t="s">
        <v>474</v>
      </c>
      <c r="J32" s="28" t="s">
        <v>474</v>
      </c>
      <c r="K32" s="28" t="s">
        <v>474</v>
      </c>
      <c r="L32" s="28" t="s">
        <v>474</v>
      </c>
      <c r="M32" s="28" t="s">
        <v>474</v>
      </c>
      <c r="N32" s="28" t="s">
        <v>474</v>
      </c>
      <c r="O32" s="28" t="s">
        <v>474</v>
      </c>
      <c r="P32" s="28" t="s">
        <v>474</v>
      </c>
      <c r="Q32" s="28" t="s">
        <v>474</v>
      </c>
      <c r="R32" s="28" t="s">
        <v>474</v>
      </c>
      <c r="S32" s="28" t="s">
        <v>474</v>
      </c>
      <c r="T32" s="28" t="s">
        <v>474</v>
      </c>
      <c r="U32" s="28" t="s">
        <v>474</v>
      </c>
      <c r="V32" s="28" t="s">
        <v>474</v>
      </c>
      <c r="W32" s="28" t="s">
        <v>474</v>
      </c>
      <c r="X32" s="28" t="s">
        <v>474</v>
      </c>
      <c r="Y32" s="28" t="s">
        <v>474</v>
      </c>
      <c r="Z32" s="28" t="s">
        <v>474</v>
      </c>
      <c r="AA32" s="28"/>
      <c r="AB32" s="28">
        <v>23</v>
      </c>
    </row>
    <row r="33" spans="1:28" x14ac:dyDescent="0.15">
      <c r="A33" s="2"/>
      <c r="B33" s="2"/>
      <c r="C33" s="89"/>
      <c r="D33" s="1"/>
      <c r="I33" s="1"/>
      <c r="J33" s="28"/>
      <c r="K33" s="28"/>
      <c r="L33" s="28"/>
      <c r="M33" s="28"/>
      <c r="N33" s="28"/>
      <c r="O33" s="28"/>
      <c r="P33" s="28"/>
      <c r="Q33" s="28"/>
      <c r="R33" s="28"/>
      <c r="S33" s="28"/>
      <c r="T33" s="28"/>
      <c r="U33" s="28"/>
      <c r="V33" s="28"/>
      <c r="W33" s="28"/>
      <c r="X33" s="28"/>
      <c r="Y33" s="28"/>
      <c r="Z33" s="28"/>
      <c r="AA33" s="28"/>
      <c r="AB33" s="28"/>
    </row>
    <row r="34" spans="1:28" x14ac:dyDescent="0.15">
      <c r="A34" s="2"/>
      <c r="B34" s="2"/>
      <c r="C34" s="89" t="s">
        <v>482</v>
      </c>
      <c r="D34" s="1" t="s">
        <v>262</v>
      </c>
      <c r="G34" s="28" t="s">
        <v>483</v>
      </c>
      <c r="H34" s="28" t="s">
        <v>483</v>
      </c>
      <c r="I34" s="28" t="s">
        <v>483</v>
      </c>
      <c r="J34" s="28" t="s">
        <v>483</v>
      </c>
      <c r="K34" s="28" t="s">
        <v>483</v>
      </c>
      <c r="L34" s="28" t="s">
        <v>483</v>
      </c>
      <c r="M34" s="28" t="s">
        <v>483</v>
      </c>
      <c r="N34" s="28" t="s">
        <v>483</v>
      </c>
      <c r="O34" s="28" t="s">
        <v>483</v>
      </c>
      <c r="P34" s="28" t="s">
        <v>483</v>
      </c>
      <c r="Q34" s="28" t="s">
        <v>483</v>
      </c>
      <c r="R34" s="28" t="s">
        <v>483</v>
      </c>
      <c r="S34" s="28" t="s">
        <v>483</v>
      </c>
      <c r="T34" s="28" t="s">
        <v>483</v>
      </c>
      <c r="U34" s="28" t="s">
        <v>483</v>
      </c>
      <c r="V34" s="28" t="s">
        <v>483</v>
      </c>
      <c r="W34" s="28" t="s">
        <v>483</v>
      </c>
      <c r="X34" s="28" t="s">
        <v>483</v>
      </c>
      <c r="Y34" s="28" t="s">
        <v>483</v>
      </c>
      <c r="Z34" s="28" t="s">
        <v>483</v>
      </c>
      <c r="AA34" s="28"/>
      <c r="AB34" s="28">
        <v>24</v>
      </c>
    </row>
  </sheetData>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workbookViewId="0">
      <selection activeCell="D9" sqref="D9:Q9"/>
    </sheetView>
  </sheetViews>
  <sheetFormatPr defaultRowHeight="11.25" x14ac:dyDescent="0.15"/>
  <cols>
    <col min="1" max="1" width="1.125" style="1" customWidth="1"/>
    <col min="2" max="2" width="3.25" style="1" customWidth="1"/>
    <col min="3" max="3" width="6.125" style="1" customWidth="1"/>
    <col min="4" max="4" width="3.25" style="1" customWidth="1"/>
    <col min="5" max="5" width="10.625" style="1" customWidth="1"/>
    <col min="6" max="6" width="9" style="1"/>
    <col min="7" max="7" width="3.125" style="1" customWidth="1"/>
    <col min="8" max="8" width="11.125" style="1" customWidth="1"/>
    <col min="9" max="10" width="3.125" style="1" customWidth="1"/>
    <col min="11" max="11" width="11.125" style="1" customWidth="1"/>
    <col min="12" max="12" width="3.125" style="1" customWidth="1"/>
    <col min="13" max="13" width="5.625" style="1" customWidth="1"/>
    <col min="14" max="14" width="8.625" style="1" customWidth="1"/>
    <col min="15" max="15" width="8.875" style="1" customWidth="1"/>
    <col min="16" max="17" width="9" style="1"/>
    <col min="18" max="18" width="8.125" style="1" customWidth="1"/>
    <col min="19" max="19" width="9.625" style="1" customWidth="1"/>
    <col min="20" max="20" width="0.25" style="1" customWidth="1"/>
    <col min="21" max="21" width="0.625" style="1" customWidth="1"/>
    <col min="22" max="22" width="9" style="1"/>
    <col min="23" max="23" width="2.5" style="1" customWidth="1"/>
    <col min="24" max="16384" width="9" style="1"/>
  </cols>
  <sheetData>
    <row r="1" spans="1:23" ht="18.75" customHeight="1" x14ac:dyDescent="0.15">
      <c r="O1" s="8" t="s">
        <v>727</v>
      </c>
      <c r="P1" s="42" t="s">
        <v>727</v>
      </c>
      <c r="Q1" s="8"/>
      <c r="T1" s="49"/>
      <c r="U1" s="68" t="s">
        <v>560</v>
      </c>
      <c r="V1" s="188"/>
      <c r="W1" s="50"/>
    </row>
    <row r="2" spans="1:23" ht="17.25" x14ac:dyDescent="0.15">
      <c r="A2" s="1172" t="s">
        <v>561</v>
      </c>
      <c r="B2" s="1172"/>
      <c r="C2" s="1172"/>
      <c r="D2" s="1172"/>
      <c r="E2" s="1172"/>
      <c r="F2" s="1172"/>
      <c r="G2" s="1172"/>
      <c r="H2" s="1172"/>
      <c r="I2" s="1172"/>
      <c r="J2" s="1172"/>
      <c r="K2" s="1172"/>
      <c r="L2" s="1172"/>
      <c r="M2" s="1172"/>
      <c r="N2" s="1172"/>
      <c r="O2" s="1172"/>
      <c r="P2" s="1172"/>
      <c r="Q2" s="1172"/>
      <c r="R2" s="1172"/>
      <c r="S2" s="1172"/>
      <c r="T2" s="1172"/>
      <c r="U2" s="1172"/>
      <c r="V2" s="1172"/>
      <c r="W2" s="1172"/>
    </row>
    <row r="3" spans="1:23" ht="13.5" customHeight="1" x14ac:dyDescent="0.15">
      <c r="A3" s="1083" t="s">
        <v>450</v>
      </c>
      <c r="B3" s="1083"/>
      <c r="C3" s="1083"/>
      <c r="D3" s="1083"/>
      <c r="E3" s="1083"/>
      <c r="F3" s="55"/>
      <c r="G3" s="28"/>
      <c r="H3" s="28"/>
      <c r="I3" s="28"/>
      <c r="J3" s="28"/>
      <c r="K3" s="28"/>
      <c r="L3" s="28"/>
      <c r="M3" s="28"/>
      <c r="N3" s="28"/>
      <c r="O3" s="28"/>
    </row>
    <row r="4" spans="1:23" x14ac:dyDescent="0.15">
      <c r="A4" s="11"/>
      <c r="B4" s="11"/>
      <c r="C4" s="11"/>
      <c r="D4" s="11"/>
      <c r="E4" s="11"/>
      <c r="F4" s="11"/>
      <c r="G4" s="11" t="s">
        <v>726</v>
      </c>
      <c r="H4" s="11"/>
      <c r="I4" s="11"/>
      <c r="J4" s="11"/>
      <c r="K4" s="1175" t="s">
        <v>153</v>
      </c>
      <c r="L4" s="1175"/>
    </row>
    <row r="5" spans="1:23" ht="23.25" customHeight="1" x14ac:dyDescent="0.15">
      <c r="A5" s="1919"/>
      <c r="B5" s="1920"/>
      <c r="C5" s="1920"/>
      <c r="D5" s="1920"/>
      <c r="E5" s="1920"/>
      <c r="F5" s="1921"/>
      <c r="G5" s="192"/>
      <c r="H5" s="188" t="s">
        <v>1045</v>
      </c>
      <c r="I5" s="69"/>
      <c r="J5" s="68"/>
      <c r="K5" s="188" t="s">
        <v>1046</v>
      </c>
      <c r="L5" s="50"/>
      <c r="M5" s="10"/>
      <c r="N5" s="1" t="s">
        <v>1047</v>
      </c>
    </row>
    <row r="6" spans="1:23" ht="11.25" customHeight="1" x14ac:dyDescent="0.15">
      <c r="A6" s="174"/>
      <c r="B6" s="30"/>
      <c r="C6" s="30"/>
      <c r="D6" s="30"/>
      <c r="E6" s="1094"/>
      <c r="F6" s="1270"/>
      <c r="G6" s="1269"/>
      <c r="H6" s="1094"/>
      <c r="I6" s="1270"/>
      <c r="J6" s="1269"/>
      <c r="K6" s="1094"/>
      <c r="L6" s="1095"/>
      <c r="M6" s="10"/>
    </row>
    <row r="7" spans="1:23" ht="11.25" customHeight="1" x14ac:dyDescent="0.15">
      <c r="A7" s="10"/>
      <c r="B7" s="8" t="s">
        <v>562</v>
      </c>
      <c r="C7" s="8"/>
      <c r="D7" s="8"/>
      <c r="E7" s="1393"/>
      <c r="F7" s="1250"/>
      <c r="G7" s="1249"/>
      <c r="H7" s="1131"/>
      <c r="I7" s="1250"/>
      <c r="J7" s="1249"/>
      <c r="K7" s="1131"/>
      <c r="L7" s="1250"/>
      <c r="M7" s="10"/>
    </row>
    <row r="8" spans="1:23" x14ac:dyDescent="0.15">
      <c r="A8" s="10"/>
      <c r="E8" s="1393"/>
      <c r="F8" s="1250"/>
      <c r="G8" s="1249"/>
      <c r="H8" s="1131"/>
      <c r="I8" s="1250"/>
      <c r="J8" s="1249"/>
      <c r="K8" s="1131"/>
      <c r="L8" s="1250"/>
      <c r="M8" s="10"/>
    </row>
    <row r="9" spans="1:23" x14ac:dyDescent="0.15">
      <c r="A9" s="10"/>
      <c r="E9" s="1393"/>
      <c r="F9" s="1250"/>
      <c r="G9" s="1249"/>
      <c r="H9" s="1131"/>
      <c r="I9" s="1250"/>
      <c r="J9" s="1249"/>
      <c r="K9" s="1131"/>
      <c r="L9" s="1250"/>
      <c r="M9" s="10"/>
    </row>
    <row r="10" spans="1:23" x14ac:dyDescent="0.15">
      <c r="A10" s="10"/>
      <c r="E10" s="1393"/>
      <c r="F10" s="1250"/>
      <c r="G10" s="1249"/>
      <c r="H10" s="1131"/>
      <c r="I10" s="1250"/>
      <c r="J10" s="1249"/>
      <c r="K10" s="1131"/>
      <c r="L10" s="1250"/>
      <c r="M10" s="10"/>
    </row>
    <row r="11" spans="1:23" x14ac:dyDescent="0.15">
      <c r="A11" s="10"/>
      <c r="E11" s="1393"/>
      <c r="F11" s="1250"/>
      <c r="G11" s="1249"/>
      <c r="H11" s="1131"/>
      <c r="I11" s="1250"/>
      <c r="J11" s="1249"/>
      <c r="K11" s="1131"/>
      <c r="L11" s="1250"/>
      <c r="M11" s="10"/>
    </row>
    <row r="12" spans="1:23" x14ac:dyDescent="0.15">
      <c r="A12" s="10"/>
      <c r="E12" s="1393"/>
      <c r="F12" s="1250"/>
      <c r="G12" s="1249"/>
      <c r="H12" s="1131"/>
      <c r="I12" s="1250"/>
      <c r="J12" s="1249"/>
      <c r="K12" s="1131"/>
      <c r="L12" s="1250"/>
      <c r="M12" s="10"/>
    </row>
    <row r="13" spans="1:23" x14ac:dyDescent="0.15">
      <c r="A13" s="10"/>
      <c r="B13" s="8"/>
      <c r="E13" s="1393"/>
      <c r="F13" s="1250"/>
      <c r="G13" s="1249"/>
      <c r="H13" s="1131"/>
      <c r="I13" s="1250"/>
      <c r="J13" s="1249"/>
      <c r="K13" s="1131"/>
      <c r="L13" s="1250"/>
      <c r="M13" s="10"/>
    </row>
    <row r="14" spans="1:23" x14ac:dyDescent="0.15">
      <c r="A14" s="10"/>
      <c r="B14" s="8"/>
      <c r="E14" s="1393"/>
      <c r="F14" s="1250"/>
      <c r="G14" s="1249"/>
      <c r="H14" s="1131"/>
      <c r="I14" s="1250"/>
      <c r="J14" s="1249"/>
      <c r="K14" s="1131"/>
      <c r="L14" s="1250"/>
      <c r="M14" s="10"/>
    </row>
    <row r="15" spans="1:23" x14ac:dyDescent="0.15">
      <c r="A15" s="10"/>
      <c r="B15" s="8"/>
      <c r="E15" s="1393"/>
      <c r="F15" s="1250"/>
      <c r="G15" s="1249"/>
      <c r="H15" s="1131"/>
      <c r="I15" s="1250"/>
      <c r="J15" s="1249"/>
      <c r="K15" s="1131"/>
      <c r="L15" s="1250"/>
      <c r="M15" s="10"/>
    </row>
    <row r="16" spans="1:23" x14ac:dyDescent="0.15">
      <c r="A16" s="10"/>
      <c r="B16" s="8"/>
      <c r="C16" s="48" t="s">
        <v>563</v>
      </c>
      <c r="E16" s="1393"/>
      <c r="F16" s="1250"/>
      <c r="G16" s="1249"/>
      <c r="H16" s="1131"/>
      <c r="I16" s="1250"/>
      <c r="J16" s="1249"/>
      <c r="K16" s="1131"/>
      <c r="L16" s="1250"/>
      <c r="M16" s="10"/>
    </row>
    <row r="17" spans="1:13" x14ac:dyDescent="0.15">
      <c r="A17" s="10"/>
      <c r="B17" s="8"/>
      <c r="C17" s="48" t="s">
        <v>564</v>
      </c>
      <c r="E17" s="1393"/>
      <c r="F17" s="1250"/>
      <c r="G17" s="1249"/>
      <c r="H17" s="1131"/>
      <c r="I17" s="1250"/>
      <c r="J17" s="1249"/>
      <c r="K17" s="1131"/>
      <c r="L17" s="1250"/>
      <c r="M17" s="10"/>
    </row>
    <row r="18" spans="1:13" x14ac:dyDescent="0.15">
      <c r="A18" s="10"/>
      <c r="B18" s="8"/>
      <c r="E18" s="1393"/>
      <c r="F18" s="1250"/>
      <c r="G18" s="1249"/>
      <c r="H18" s="1131"/>
      <c r="I18" s="1250"/>
      <c r="J18" s="1249"/>
      <c r="K18" s="1131"/>
      <c r="L18" s="1250"/>
      <c r="M18" s="10"/>
    </row>
    <row r="19" spans="1:13" x14ac:dyDescent="0.15">
      <c r="A19" s="10"/>
      <c r="B19" s="8"/>
      <c r="E19" s="1393"/>
      <c r="F19" s="1250"/>
      <c r="G19" s="1249"/>
      <c r="H19" s="1131"/>
      <c r="I19" s="1250"/>
      <c r="J19" s="1249"/>
      <c r="K19" s="1131"/>
      <c r="L19" s="1250"/>
      <c r="M19" s="10"/>
    </row>
    <row r="20" spans="1:13" x14ac:dyDescent="0.15">
      <c r="A20" s="10"/>
      <c r="B20" s="8"/>
      <c r="E20" s="1393"/>
      <c r="F20" s="1250"/>
      <c r="G20" s="1249"/>
      <c r="H20" s="1131"/>
      <c r="I20" s="1250"/>
      <c r="J20" s="1249"/>
      <c r="K20" s="1131"/>
      <c r="L20" s="1250"/>
      <c r="M20" s="10"/>
    </row>
    <row r="21" spans="1:13" x14ac:dyDescent="0.15">
      <c r="A21" s="10"/>
      <c r="B21" s="8"/>
      <c r="E21" s="1393"/>
      <c r="F21" s="1250"/>
      <c r="G21" s="1249"/>
      <c r="H21" s="1131"/>
      <c r="I21" s="1250"/>
      <c r="J21" s="1249"/>
      <c r="K21" s="1131"/>
      <c r="L21" s="1250"/>
      <c r="M21" s="10"/>
    </row>
    <row r="22" spans="1:13" x14ac:dyDescent="0.15">
      <c r="A22" s="10"/>
      <c r="B22" s="8"/>
      <c r="E22" s="1393"/>
      <c r="F22" s="1250"/>
      <c r="G22" s="1249"/>
      <c r="H22" s="1131"/>
      <c r="I22" s="1250"/>
      <c r="J22" s="1249"/>
      <c r="K22" s="1131"/>
      <c r="L22" s="1250"/>
      <c r="M22" s="10"/>
    </row>
    <row r="23" spans="1:13" x14ac:dyDescent="0.15">
      <c r="A23" s="10"/>
      <c r="B23" s="8"/>
      <c r="E23" s="1393"/>
      <c r="F23" s="1250"/>
      <c r="G23" s="1249"/>
      <c r="H23" s="1131"/>
      <c r="I23" s="1250"/>
      <c r="J23" s="1249"/>
      <c r="K23" s="1131"/>
      <c r="L23" s="1250"/>
      <c r="M23" s="10"/>
    </row>
    <row r="24" spans="1:13" x14ac:dyDescent="0.15">
      <c r="A24" s="10"/>
      <c r="B24" s="8"/>
      <c r="E24" s="1393"/>
      <c r="F24" s="1250"/>
      <c r="G24" s="1249"/>
      <c r="H24" s="1131"/>
      <c r="I24" s="1250"/>
      <c r="J24" s="1249"/>
      <c r="K24" s="1131"/>
      <c r="L24" s="1250"/>
      <c r="M24" s="10"/>
    </row>
    <row r="25" spans="1:13" x14ac:dyDescent="0.15">
      <c r="A25" s="10"/>
      <c r="B25" s="8"/>
      <c r="E25" s="1393"/>
      <c r="F25" s="1250"/>
      <c r="G25" s="1249"/>
      <c r="H25" s="1131"/>
      <c r="I25" s="1250"/>
      <c r="J25" s="1249"/>
      <c r="K25" s="1131"/>
      <c r="L25" s="1250"/>
      <c r="M25" s="10"/>
    </row>
    <row r="26" spans="1:13" x14ac:dyDescent="0.15">
      <c r="A26" s="10"/>
      <c r="B26" s="8"/>
      <c r="E26" s="1393"/>
      <c r="F26" s="1250"/>
      <c r="G26" s="1249"/>
      <c r="H26" s="1131"/>
      <c r="I26" s="1250"/>
      <c r="J26" s="1249"/>
      <c r="K26" s="1131"/>
      <c r="L26" s="1250"/>
      <c r="M26" s="10"/>
    </row>
    <row r="27" spans="1:13" x14ac:dyDescent="0.15">
      <c r="A27" s="10"/>
      <c r="B27" s="8"/>
      <c r="E27" s="1393"/>
      <c r="F27" s="1250"/>
      <c r="G27" s="1249"/>
      <c r="H27" s="1131"/>
      <c r="I27" s="1250"/>
      <c r="J27" s="1249"/>
      <c r="K27" s="1131"/>
      <c r="L27" s="1250"/>
      <c r="M27" s="10"/>
    </row>
    <row r="28" spans="1:13" x14ac:dyDescent="0.15">
      <c r="A28" s="10"/>
      <c r="B28" s="8"/>
      <c r="E28" s="1393"/>
      <c r="F28" s="1250"/>
      <c r="G28" s="1249"/>
      <c r="H28" s="1131"/>
      <c r="I28" s="1250"/>
      <c r="J28" s="1249"/>
      <c r="K28" s="1131"/>
      <c r="L28" s="1250"/>
      <c r="M28" s="10"/>
    </row>
    <row r="29" spans="1:13" x14ac:dyDescent="0.15">
      <c r="A29" s="10"/>
      <c r="B29" s="8" t="s">
        <v>565</v>
      </c>
      <c r="E29" s="1393"/>
      <c r="F29" s="1250"/>
      <c r="G29" s="1249"/>
      <c r="H29" s="1131"/>
      <c r="I29" s="1250"/>
      <c r="J29" s="1249"/>
      <c r="K29" s="1131"/>
      <c r="L29" s="1250"/>
      <c r="M29" s="10"/>
    </row>
    <row r="30" spans="1:13" x14ac:dyDescent="0.15">
      <c r="A30" s="10"/>
      <c r="B30" s="8"/>
      <c r="E30" s="1393"/>
      <c r="F30" s="1250"/>
      <c r="G30" s="1249"/>
      <c r="H30" s="1131"/>
      <c r="I30" s="1250"/>
      <c r="J30" s="1249"/>
      <c r="K30" s="1131"/>
      <c r="L30" s="1250"/>
      <c r="M30" s="10"/>
    </row>
    <row r="31" spans="1:13" x14ac:dyDescent="0.15">
      <c r="A31" s="10"/>
      <c r="B31" s="8"/>
      <c r="E31" s="1393"/>
      <c r="F31" s="1250"/>
      <c r="G31" s="1249"/>
      <c r="H31" s="1131"/>
      <c r="I31" s="1250"/>
      <c r="J31" s="1249"/>
      <c r="K31" s="1131"/>
      <c r="L31" s="1250"/>
      <c r="M31" s="10"/>
    </row>
    <row r="32" spans="1:13" x14ac:dyDescent="0.15">
      <c r="A32" s="10"/>
      <c r="B32" s="8"/>
      <c r="E32" s="1393"/>
      <c r="F32" s="1250"/>
      <c r="G32" s="1249"/>
      <c r="H32" s="1131"/>
      <c r="I32" s="1250"/>
      <c r="J32" s="1249"/>
      <c r="K32" s="1131"/>
      <c r="L32" s="1250"/>
      <c r="M32" s="10"/>
    </row>
    <row r="33" spans="1:13" x14ac:dyDescent="0.15">
      <c r="A33" s="10"/>
      <c r="B33" s="8"/>
      <c r="E33" s="1393"/>
      <c r="F33" s="1250"/>
      <c r="G33" s="1249"/>
      <c r="H33" s="1131"/>
      <c r="I33" s="1250"/>
      <c r="J33" s="1249"/>
      <c r="K33" s="1131"/>
      <c r="L33" s="1250"/>
      <c r="M33" s="10"/>
    </row>
    <row r="34" spans="1:13" x14ac:dyDescent="0.15">
      <c r="A34" s="10"/>
      <c r="B34" s="8"/>
      <c r="E34" s="1393"/>
      <c r="F34" s="1250"/>
      <c r="G34" s="1249"/>
      <c r="H34" s="1131"/>
      <c r="I34" s="1250"/>
      <c r="J34" s="1249"/>
      <c r="K34" s="1131"/>
      <c r="L34" s="1250"/>
      <c r="M34" s="10"/>
    </row>
    <row r="35" spans="1:13" x14ac:dyDescent="0.15">
      <c r="A35" s="10"/>
      <c r="B35" s="8"/>
      <c r="E35" s="1393"/>
      <c r="F35" s="1250"/>
      <c r="G35" s="1249"/>
      <c r="H35" s="1131"/>
      <c r="I35" s="1250"/>
      <c r="J35" s="1249"/>
      <c r="K35" s="1131"/>
      <c r="L35" s="1250"/>
      <c r="M35" s="10"/>
    </row>
    <row r="36" spans="1:13" x14ac:dyDescent="0.15">
      <c r="A36" s="10"/>
      <c r="B36" s="8"/>
      <c r="E36" s="1393"/>
      <c r="F36" s="1250"/>
      <c r="G36" s="1249"/>
      <c r="H36" s="1131"/>
      <c r="I36" s="1250"/>
      <c r="J36" s="1249"/>
      <c r="K36" s="1131"/>
      <c r="L36" s="1250"/>
      <c r="M36" s="10"/>
    </row>
    <row r="37" spans="1:13" x14ac:dyDescent="0.15">
      <c r="A37" s="10"/>
      <c r="B37" s="8"/>
      <c r="E37" s="1393"/>
      <c r="F37" s="1250"/>
      <c r="G37" s="1249"/>
      <c r="H37" s="1131"/>
      <c r="I37" s="1250"/>
      <c r="J37" s="1249"/>
      <c r="K37" s="1131"/>
      <c r="L37" s="1250"/>
      <c r="M37" s="10"/>
    </row>
    <row r="38" spans="1:13" x14ac:dyDescent="0.15">
      <c r="A38" s="10"/>
      <c r="B38" s="8"/>
      <c r="C38" s="48" t="s">
        <v>564</v>
      </c>
      <c r="E38" s="1393"/>
      <c r="F38" s="1250"/>
      <c r="G38" s="1249"/>
      <c r="H38" s="1131"/>
      <c r="I38" s="1250"/>
      <c r="J38" s="1249"/>
      <c r="K38" s="1131"/>
      <c r="L38" s="1250"/>
      <c r="M38" s="10"/>
    </row>
    <row r="39" spans="1:13" x14ac:dyDescent="0.15">
      <c r="A39" s="10"/>
      <c r="B39" s="8"/>
      <c r="E39" s="1393"/>
      <c r="F39" s="1250"/>
      <c r="G39" s="1249"/>
      <c r="H39" s="1131"/>
      <c r="I39" s="1250"/>
      <c r="J39" s="1249"/>
      <c r="K39" s="1131"/>
      <c r="L39" s="1250"/>
      <c r="M39" s="10"/>
    </row>
    <row r="40" spans="1:13" x14ac:dyDescent="0.15">
      <c r="A40" s="10"/>
      <c r="B40" s="8"/>
      <c r="C40" s="48"/>
      <c r="E40" s="1393"/>
      <c r="F40" s="1250"/>
      <c r="G40" s="1249"/>
      <c r="H40" s="1131"/>
      <c r="I40" s="1250"/>
      <c r="J40" s="1249"/>
      <c r="K40" s="1131"/>
      <c r="L40" s="1250"/>
      <c r="M40" s="10"/>
    </row>
    <row r="41" spans="1:13" x14ac:dyDescent="0.15">
      <c r="A41" s="10"/>
      <c r="B41" s="8"/>
      <c r="E41" s="1393"/>
      <c r="F41" s="1250"/>
      <c r="G41" s="1249"/>
      <c r="H41" s="1131"/>
      <c r="I41" s="1250"/>
      <c r="J41" s="1249"/>
      <c r="K41" s="1131"/>
      <c r="L41" s="1250"/>
      <c r="M41" s="10"/>
    </row>
    <row r="42" spans="1:13" x14ac:dyDescent="0.15">
      <c r="A42" s="10"/>
      <c r="B42" s="8"/>
      <c r="E42" s="1393"/>
      <c r="F42" s="1250"/>
      <c r="G42" s="1249"/>
      <c r="H42" s="1131"/>
      <c r="I42" s="1250"/>
      <c r="J42" s="1249"/>
      <c r="K42" s="1131"/>
      <c r="L42" s="1250"/>
      <c r="M42" s="10"/>
    </row>
    <row r="43" spans="1:13" x14ac:dyDescent="0.15">
      <c r="A43" s="10"/>
      <c r="B43" s="8"/>
      <c r="E43" s="1393"/>
      <c r="F43" s="1250"/>
      <c r="G43" s="1249"/>
      <c r="H43" s="1131"/>
      <c r="I43" s="1250"/>
      <c r="J43" s="1249"/>
      <c r="K43" s="1131"/>
      <c r="L43" s="1250"/>
      <c r="M43" s="10"/>
    </row>
    <row r="44" spans="1:13" x14ac:dyDescent="0.15">
      <c r="A44" s="10"/>
      <c r="B44" s="8"/>
      <c r="E44" s="1393"/>
      <c r="F44" s="1250"/>
      <c r="G44" s="1249"/>
      <c r="H44" s="1131"/>
      <c r="I44" s="1250"/>
      <c r="J44" s="1249"/>
      <c r="K44" s="1131"/>
      <c r="L44" s="1250"/>
      <c r="M44" s="10"/>
    </row>
    <row r="45" spans="1:13" x14ac:dyDescent="0.15">
      <c r="A45" s="10"/>
      <c r="B45" s="8"/>
      <c r="E45" s="1393"/>
      <c r="F45" s="1250"/>
      <c r="G45" s="1249"/>
      <c r="H45" s="1131"/>
      <c r="I45" s="1250"/>
      <c r="J45" s="1249"/>
      <c r="K45" s="1131"/>
      <c r="L45" s="1250"/>
      <c r="M45" s="10"/>
    </row>
    <row r="46" spans="1:13" x14ac:dyDescent="0.15">
      <c r="A46" s="10"/>
      <c r="B46" s="8"/>
      <c r="E46" s="1393"/>
      <c r="F46" s="1250"/>
      <c r="G46" s="1249"/>
      <c r="H46" s="1131"/>
      <c r="I46" s="1250"/>
      <c r="J46" s="1249"/>
      <c r="K46" s="1131"/>
      <c r="L46" s="1250"/>
      <c r="M46" s="10"/>
    </row>
    <row r="47" spans="1:13" x14ac:dyDescent="0.15">
      <c r="A47" s="10"/>
      <c r="B47" s="8"/>
      <c r="E47" s="1393"/>
      <c r="F47" s="1250"/>
      <c r="G47" s="1249"/>
      <c r="H47" s="1131"/>
      <c r="I47" s="1250"/>
      <c r="J47" s="1249"/>
      <c r="K47" s="1131"/>
      <c r="L47" s="1250"/>
      <c r="M47" s="10"/>
    </row>
    <row r="48" spans="1:13" x14ac:dyDescent="0.15">
      <c r="A48" s="10"/>
      <c r="B48" s="8"/>
      <c r="E48" s="1393"/>
      <c r="F48" s="1250"/>
      <c r="G48" s="1249"/>
      <c r="H48" s="1131"/>
      <c r="I48" s="1250"/>
      <c r="J48" s="1249"/>
      <c r="K48" s="1131"/>
      <c r="L48" s="1250"/>
      <c r="M48" s="10"/>
    </row>
    <row r="49" spans="1:23" x14ac:dyDescent="0.15">
      <c r="A49" s="32"/>
      <c r="B49" s="11"/>
      <c r="C49" s="11"/>
      <c r="D49" s="11"/>
      <c r="E49" s="1052"/>
      <c r="F49" s="971"/>
      <c r="G49" s="1249"/>
      <c r="H49" s="1131"/>
      <c r="I49" s="1250"/>
      <c r="J49" s="1255"/>
      <c r="K49" s="1052"/>
      <c r="L49" s="1097"/>
      <c r="M49" s="10"/>
      <c r="N49" s="8"/>
      <c r="O49" s="8"/>
      <c r="P49" s="8"/>
      <c r="Q49" s="8"/>
      <c r="R49" s="8"/>
      <c r="S49" s="8"/>
      <c r="T49" s="8"/>
      <c r="U49" s="8"/>
      <c r="V49" s="8"/>
      <c r="W49" s="8"/>
    </row>
    <row r="50" spans="1:23" x14ac:dyDescent="0.15">
      <c r="A50" s="8"/>
      <c r="B50" s="8"/>
      <c r="G50" s="39"/>
      <c r="H50" s="39"/>
      <c r="I50" s="39"/>
      <c r="J50" s="8"/>
      <c r="K50" s="8"/>
      <c r="M50" s="8"/>
      <c r="N50" s="8"/>
      <c r="O50" s="8"/>
      <c r="P50" s="8"/>
      <c r="Q50" s="8"/>
      <c r="R50" s="8"/>
      <c r="S50" s="8"/>
      <c r="T50" s="8"/>
      <c r="U50" s="8"/>
      <c r="V50" s="8"/>
      <c r="W50" s="8"/>
    </row>
    <row r="51" spans="1:23" x14ac:dyDescent="0.15">
      <c r="A51" s="8"/>
      <c r="B51" s="8"/>
      <c r="C51" s="8"/>
      <c r="D51" s="8"/>
      <c r="E51" s="8"/>
      <c r="F51" s="8"/>
      <c r="G51" s="8"/>
      <c r="H51" s="8"/>
      <c r="I51" s="8"/>
      <c r="J51" s="8"/>
      <c r="K51" s="8"/>
      <c r="M51" s="8"/>
    </row>
    <row r="52" spans="1:23" x14ac:dyDescent="0.15">
      <c r="A52" s="8"/>
      <c r="B52" s="8"/>
      <c r="C52" s="8"/>
      <c r="D52" s="8"/>
      <c r="E52" s="8"/>
      <c r="F52" s="8"/>
      <c r="G52" s="8"/>
      <c r="H52" s="8"/>
      <c r="I52" s="8"/>
      <c r="J52" s="8"/>
      <c r="K52" s="8"/>
      <c r="L52" s="8"/>
      <c r="M52" s="8"/>
      <c r="N52" s="8"/>
      <c r="O52" s="8"/>
      <c r="P52" s="8"/>
      <c r="Q52" s="8"/>
      <c r="R52" s="8"/>
      <c r="S52" s="8"/>
      <c r="T52" s="8"/>
      <c r="U52" s="8"/>
      <c r="V52" s="8"/>
    </row>
  </sheetData>
  <mergeCells count="136">
    <mergeCell ref="A2:W2"/>
    <mergeCell ref="G7:I7"/>
    <mergeCell ref="J7:L7"/>
    <mergeCell ref="A3:E3"/>
    <mergeCell ref="A5:F5"/>
    <mergeCell ref="K4:L4"/>
    <mergeCell ref="E6:F6"/>
    <mergeCell ref="E7:F7"/>
    <mergeCell ref="J8:L8"/>
    <mergeCell ref="G8:I8"/>
    <mergeCell ref="J9:L9"/>
    <mergeCell ref="J10:L10"/>
    <mergeCell ref="J11:L11"/>
    <mergeCell ref="G24:I24"/>
    <mergeCell ref="G25:I25"/>
    <mergeCell ref="G26:I26"/>
    <mergeCell ref="G27:I27"/>
    <mergeCell ref="G20:I20"/>
    <mergeCell ref="G21:I21"/>
    <mergeCell ref="G22:I22"/>
    <mergeCell ref="G23:I23"/>
    <mergeCell ref="G18:I18"/>
    <mergeCell ref="G19:I19"/>
    <mergeCell ref="G12:I12"/>
    <mergeCell ref="G13:I13"/>
    <mergeCell ref="G14:I14"/>
    <mergeCell ref="G15:I15"/>
    <mergeCell ref="G9:I9"/>
    <mergeCell ref="G10:I10"/>
    <mergeCell ref="G11:I11"/>
    <mergeCell ref="G16:I16"/>
    <mergeCell ref="G17:I17"/>
    <mergeCell ref="J12:L12"/>
    <mergeCell ref="J13:L13"/>
    <mergeCell ref="G28:I28"/>
    <mergeCell ref="G29:I29"/>
    <mergeCell ref="J14:L14"/>
    <mergeCell ref="J15:L15"/>
    <mergeCell ref="J16:L16"/>
    <mergeCell ref="J17:L17"/>
    <mergeCell ref="J18:L18"/>
    <mergeCell ref="J19:L19"/>
    <mergeCell ref="J24:L24"/>
    <mergeCell ref="J25:L25"/>
    <mergeCell ref="J26:L26"/>
    <mergeCell ref="J27:L27"/>
    <mergeCell ref="J28:L28"/>
    <mergeCell ref="J29:L29"/>
    <mergeCell ref="J22:L22"/>
    <mergeCell ref="J23:L23"/>
    <mergeCell ref="G38:I38"/>
    <mergeCell ref="G39:I39"/>
    <mergeCell ref="J34:L34"/>
    <mergeCell ref="J35:L35"/>
    <mergeCell ref="G30:I30"/>
    <mergeCell ref="G31:I31"/>
    <mergeCell ref="G32:I32"/>
    <mergeCell ref="G33:I33"/>
    <mergeCell ref="G49:I49"/>
    <mergeCell ref="G42:I42"/>
    <mergeCell ref="G43:I43"/>
    <mergeCell ref="G44:I44"/>
    <mergeCell ref="G45:I45"/>
    <mergeCell ref="G40:I40"/>
    <mergeCell ref="G41:I41"/>
    <mergeCell ref="G34:I34"/>
    <mergeCell ref="G35:I35"/>
    <mergeCell ref="G36:I36"/>
    <mergeCell ref="G37:I37"/>
    <mergeCell ref="J32:L32"/>
    <mergeCell ref="J33:L33"/>
    <mergeCell ref="J30:L30"/>
    <mergeCell ref="J31:L31"/>
    <mergeCell ref="G46:I46"/>
    <mergeCell ref="G47:I47"/>
    <mergeCell ref="G48:I48"/>
    <mergeCell ref="E8:F8"/>
    <mergeCell ref="E9:F9"/>
    <mergeCell ref="E10:F10"/>
    <mergeCell ref="E11:F11"/>
    <mergeCell ref="J48:L48"/>
    <mergeCell ref="J49:L49"/>
    <mergeCell ref="G6:I6"/>
    <mergeCell ref="J6:L6"/>
    <mergeCell ref="J44:L44"/>
    <mergeCell ref="J45:L45"/>
    <mergeCell ref="J46:L46"/>
    <mergeCell ref="J47:L47"/>
    <mergeCell ref="J40:L40"/>
    <mergeCell ref="J41:L41"/>
    <mergeCell ref="J42:L42"/>
    <mergeCell ref="J43:L43"/>
    <mergeCell ref="J36:L36"/>
    <mergeCell ref="J37:L37"/>
    <mergeCell ref="J38:L38"/>
    <mergeCell ref="J39:L39"/>
    <mergeCell ref="J20:L20"/>
    <mergeCell ref="J21:L21"/>
    <mergeCell ref="E20:F20"/>
    <mergeCell ref="E21:F21"/>
    <mergeCell ref="E22:F22"/>
    <mergeCell ref="E23:F23"/>
    <mergeCell ref="E16:F16"/>
    <mergeCell ref="E17:F17"/>
    <mergeCell ref="E18:F18"/>
    <mergeCell ref="E19:F19"/>
    <mergeCell ref="E12:F12"/>
    <mergeCell ref="E13:F13"/>
    <mergeCell ref="E14:F14"/>
    <mergeCell ref="E15:F15"/>
    <mergeCell ref="E49:F49"/>
    <mergeCell ref="E44:F44"/>
    <mergeCell ref="E45:F45"/>
    <mergeCell ref="E46:F46"/>
    <mergeCell ref="E47:F47"/>
    <mergeCell ref="E42:F42"/>
    <mergeCell ref="E35:F35"/>
    <mergeCell ref="E36:F36"/>
    <mergeCell ref="E37:F37"/>
    <mergeCell ref="E38:F38"/>
    <mergeCell ref="E39:F39"/>
    <mergeCell ref="E40:F40"/>
    <mergeCell ref="E24:F24"/>
    <mergeCell ref="E29:F29"/>
    <mergeCell ref="E30:F30"/>
    <mergeCell ref="E48:F48"/>
    <mergeCell ref="E43:F43"/>
    <mergeCell ref="E25:F25"/>
    <mergeCell ref="E26:F26"/>
    <mergeCell ref="E27:F27"/>
    <mergeCell ref="E28:F28"/>
    <mergeCell ref="E31:F31"/>
    <mergeCell ref="E32:F32"/>
    <mergeCell ref="E33:F33"/>
    <mergeCell ref="E34:F34"/>
    <mergeCell ref="E41:F41"/>
  </mergeCells>
  <phoneticPr fontId="2"/>
  <pageMargins left="0.59055118110236227" right="0.39370078740157483" top="0.39370078740157483" bottom="0.19685039370078741" header="0.51181102362204722" footer="0.19685039370078741"/>
  <pageSetup paperSize="9" orientation="landscape" r:id="rId1"/>
  <headerFooter alignWithMargins="0">
    <oddFooter>&amp;C
- 18 -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zoomScale="115" zoomScaleNormal="115" workbookViewId="0">
      <selection activeCell="D9" sqref="D9:Q9"/>
    </sheetView>
  </sheetViews>
  <sheetFormatPr defaultRowHeight="11.25" x14ac:dyDescent="0.15"/>
  <cols>
    <col min="1" max="2" width="3.125" style="1" customWidth="1"/>
    <col min="3" max="3" width="0.875" style="1" customWidth="1"/>
    <col min="4" max="4" width="2.5" style="1" customWidth="1"/>
    <col min="5" max="5" width="0.875" style="1" customWidth="1"/>
    <col min="6" max="6" width="9" style="1"/>
    <col min="7" max="7" width="3" style="1" customWidth="1"/>
    <col min="8" max="9" width="0.875" style="1" customWidth="1"/>
    <col min="10" max="10" width="7.625" style="1" customWidth="1"/>
    <col min="11" max="12" width="0.875" style="1" customWidth="1"/>
    <col min="13" max="13" width="7.625" style="1" customWidth="1"/>
    <col min="14" max="15" width="0.875" style="1" customWidth="1"/>
    <col min="16" max="16" width="6" style="1" customWidth="1"/>
    <col min="17" max="17" width="1.375" style="1" customWidth="1"/>
    <col min="18" max="18" width="0.75" style="1" customWidth="1"/>
    <col min="19" max="19" width="0.875" style="1" customWidth="1"/>
    <col min="20" max="20" width="6.875" style="1" customWidth="1"/>
    <col min="21" max="22" width="0.875" style="1" customWidth="1"/>
    <col min="23" max="23" width="7.125" style="1" customWidth="1"/>
    <col min="24" max="25" width="0.875" style="1" customWidth="1"/>
    <col min="26" max="26" width="9.75" style="1" customWidth="1"/>
    <col min="27" max="27" width="0.875" style="1" customWidth="1"/>
    <col min="28" max="29" width="7.125" style="1" customWidth="1"/>
    <col min="30" max="30" width="7" style="1" customWidth="1"/>
    <col min="31" max="33" width="7.125" style="1" customWidth="1"/>
    <col min="34" max="34" width="6.75" style="1" customWidth="1"/>
    <col min="35" max="35" width="1.5" style="1" customWidth="1"/>
    <col min="36" max="36" width="6.5" style="1" customWidth="1"/>
    <col min="37" max="37" width="0.125" style="1" hidden="1" customWidth="1"/>
    <col min="38" max="38" width="1.5" style="1" customWidth="1"/>
    <col min="39" max="16384" width="9" style="1"/>
  </cols>
  <sheetData>
    <row r="1" spans="1:38" ht="15.75" customHeight="1" x14ac:dyDescent="0.15">
      <c r="AI1" s="49"/>
      <c r="AJ1" s="58" t="s">
        <v>566</v>
      </c>
      <c r="AK1" s="111"/>
      <c r="AL1" s="52"/>
    </row>
    <row r="2" spans="1:38" s="63" customFormat="1" ht="20.100000000000001" customHeight="1" x14ac:dyDescent="0.15">
      <c r="A2" s="1223" t="s">
        <v>567</v>
      </c>
      <c r="B2" s="1223"/>
      <c r="C2" s="1223"/>
      <c r="D2" s="1223"/>
      <c r="E2" s="1223"/>
      <c r="F2" s="1223"/>
      <c r="G2" s="1223"/>
      <c r="H2" s="1223"/>
      <c r="I2" s="1223"/>
      <c r="J2" s="1223"/>
      <c r="K2" s="1223"/>
      <c r="L2" s="1223"/>
      <c r="M2" s="1223"/>
      <c r="N2" s="1223"/>
      <c r="O2" s="1223"/>
      <c r="P2" s="1223"/>
      <c r="Q2" s="1223"/>
      <c r="R2" s="1223"/>
      <c r="S2" s="1223"/>
      <c r="T2" s="1223"/>
      <c r="U2" s="1223"/>
      <c r="V2" s="1223"/>
      <c r="W2" s="1223"/>
      <c r="X2" s="1223"/>
      <c r="Y2" s="1223"/>
      <c r="Z2" s="1223"/>
      <c r="AA2" s="1223"/>
      <c r="AB2" s="1223"/>
      <c r="AC2" s="1223"/>
      <c r="AD2" s="1223"/>
      <c r="AE2" s="1223"/>
      <c r="AF2" s="1223"/>
      <c r="AG2" s="1223"/>
      <c r="AH2" s="1223"/>
      <c r="AI2" s="1223"/>
      <c r="AJ2" s="1223"/>
      <c r="AK2" s="1223"/>
      <c r="AL2" s="1223"/>
    </row>
    <row r="3" spans="1:38" ht="20.100000000000001" customHeight="1" x14ac:dyDescent="0.15">
      <c r="A3" s="1929" t="s">
        <v>450</v>
      </c>
      <c r="B3" s="1929"/>
      <c r="C3" s="1929"/>
      <c r="D3" s="1929"/>
      <c r="E3" s="1929"/>
      <c r="F3" s="1929"/>
      <c r="G3" s="1929"/>
      <c r="H3" s="1929"/>
      <c r="I3" s="1929"/>
      <c r="J3" s="193"/>
      <c r="K3" s="194"/>
      <c r="L3" s="194"/>
      <c r="M3" s="194"/>
      <c r="AI3" s="1988" t="s">
        <v>153</v>
      </c>
      <c r="AJ3" s="1988"/>
      <c r="AK3" s="1988"/>
      <c r="AL3" s="1988"/>
    </row>
    <row r="4" spans="1:38" ht="7.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989"/>
      <c r="AJ4" s="1989"/>
      <c r="AK4" s="1989"/>
      <c r="AL4" s="1989"/>
    </row>
    <row r="5" spans="1:38" ht="20.100000000000001" customHeight="1" x14ac:dyDescent="0.15">
      <c r="A5" s="175" t="s">
        <v>568</v>
      </c>
      <c r="B5" s="1269" t="s">
        <v>85</v>
      </c>
      <c r="C5" s="1094"/>
      <c r="D5" s="1094"/>
      <c r="E5" s="1094"/>
      <c r="F5" s="1094"/>
      <c r="G5" s="1094"/>
      <c r="H5" s="1095"/>
      <c r="I5" s="1093" t="s">
        <v>569</v>
      </c>
      <c r="J5" s="1094"/>
      <c r="K5" s="1270"/>
      <c r="L5" s="1269" t="s">
        <v>570</v>
      </c>
      <c r="M5" s="1094"/>
      <c r="N5" s="1095"/>
      <c r="O5" s="195"/>
      <c r="P5" s="1085" t="s">
        <v>571</v>
      </c>
      <c r="Q5" s="1085"/>
      <c r="R5" s="1085"/>
      <c r="S5" s="1085"/>
      <c r="T5" s="1085"/>
      <c r="U5" s="1085"/>
      <c r="V5" s="1085"/>
      <c r="W5" s="1085"/>
      <c r="X5" s="195"/>
      <c r="Y5" s="53"/>
      <c r="Z5" s="196" t="s">
        <v>572</v>
      </c>
      <c r="AA5" s="54"/>
      <c r="AB5" s="1085" t="s">
        <v>573</v>
      </c>
      <c r="AC5" s="1085"/>
      <c r="AD5" s="1085"/>
      <c r="AE5" s="1085"/>
      <c r="AF5" s="1085"/>
      <c r="AG5" s="1085"/>
      <c r="AH5" s="1093" t="s">
        <v>574</v>
      </c>
      <c r="AI5" s="1094"/>
      <c r="AJ5" s="1094"/>
      <c r="AK5" s="1094"/>
      <c r="AL5" s="1095"/>
    </row>
    <row r="6" spans="1:38" ht="20.100000000000001" customHeight="1" x14ac:dyDescent="0.15">
      <c r="A6" s="176" t="s">
        <v>575</v>
      </c>
      <c r="B6" s="1255"/>
      <c r="C6" s="1052"/>
      <c r="D6" s="1052"/>
      <c r="E6" s="1052"/>
      <c r="F6" s="1052"/>
      <c r="G6" s="1052"/>
      <c r="H6" s="1097"/>
      <c r="I6" s="1096"/>
      <c r="J6" s="1052"/>
      <c r="K6" s="971"/>
      <c r="L6" s="1255"/>
      <c r="M6" s="1052"/>
      <c r="N6" s="1097"/>
      <c r="O6" s="27"/>
      <c r="P6" s="1016" t="s">
        <v>576</v>
      </c>
      <c r="Q6" s="1016"/>
      <c r="R6" s="27"/>
      <c r="S6" s="197"/>
      <c r="T6" s="51" t="s">
        <v>577</v>
      </c>
      <c r="U6" s="33"/>
      <c r="V6" s="27"/>
      <c r="W6" s="51" t="s">
        <v>578</v>
      </c>
      <c r="X6" s="27"/>
      <c r="Y6" s="32"/>
      <c r="Z6" s="182" t="s">
        <v>1048</v>
      </c>
      <c r="AA6" s="34"/>
      <c r="AB6" s="940">
        <v>2</v>
      </c>
      <c r="AC6" s="198">
        <v>3</v>
      </c>
      <c r="AD6" s="198">
        <v>4</v>
      </c>
      <c r="AE6" s="198">
        <v>5</v>
      </c>
      <c r="AF6" s="198">
        <v>6</v>
      </c>
      <c r="AG6" s="947" t="s">
        <v>1049</v>
      </c>
      <c r="AH6" s="1096"/>
      <c r="AI6" s="1052"/>
      <c r="AJ6" s="1052"/>
      <c r="AK6" s="1052"/>
      <c r="AL6" s="1097"/>
    </row>
    <row r="7" spans="1:38" ht="9.9499999999999993" customHeight="1" x14ac:dyDescent="0.15">
      <c r="A7" s="1963" t="s">
        <v>579</v>
      </c>
      <c r="B7" s="1969" t="s">
        <v>580</v>
      </c>
      <c r="C7" s="1269" t="s">
        <v>155</v>
      </c>
      <c r="D7" s="1970"/>
      <c r="E7" s="1970"/>
      <c r="F7" s="1970"/>
      <c r="G7" s="1970"/>
      <c r="H7" s="1971"/>
      <c r="I7" s="1093" t="s">
        <v>730</v>
      </c>
      <c r="J7" s="1094"/>
      <c r="K7" s="1270"/>
      <c r="L7" s="1957">
        <v>0</v>
      </c>
      <c r="M7" s="1958"/>
      <c r="N7" s="1959"/>
      <c r="O7" s="1286" t="s">
        <v>730</v>
      </c>
      <c r="P7" s="1286"/>
      <c r="Q7" s="1286"/>
      <c r="R7" s="1287"/>
      <c r="S7" s="1269"/>
      <c r="T7" s="1094"/>
      <c r="U7" s="1270"/>
      <c r="V7" s="1269"/>
      <c r="W7" s="1094"/>
      <c r="X7" s="1094"/>
      <c r="Y7" s="1925">
        <v>0</v>
      </c>
      <c r="Z7" s="1482"/>
      <c r="AA7" s="1926"/>
      <c r="AB7" s="1483">
        <v>0</v>
      </c>
      <c r="AC7" s="1975">
        <v>0</v>
      </c>
      <c r="AD7" s="1975">
        <v>0</v>
      </c>
      <c r="AE7" s="1975">
        <v>0</v>
      </c>
      <c r="AF7" s="1975">
        <v>0</v>
      </c>
      <c r="AG7" s="1481">
        <v>0</v>
      </c>
      <c r="AH7" s="1093"/>
      <c r="AI7" s="1094"/>
      <c r="AJ7" s="1094"/>
      <c r="AK7" s="1094"/>
      <c r="AL7" s="1095"/>
    </row>
    <row r="8" spans="1:38" ht="9.9499999999999993" customHeight="1" x14ac:dyDescent="0.15">
      <c r="A8" s="1964"/>
      <c r="B8" s="1967"/>
      <c r="C8" s="1972"/>
      <c r="D8" s="1973"/>
      <c r="E8" s="1973"/>
      <c r="F8" s="1973"/>
      <c r="G8" s="1973"/>
      <c r="H8" s="1974"/>
      <c r="I8" s="1132"/>
      <c r="J8" s="1133"/>
      <c r="K8" s="1242"/>
      <c r="L8" s="1950"/>
      <c r="M8" s="1931"/>
      <c r="N8" s="1932"/>
      <c r="O8" s="1289"/>
      <c r="P8" s="1289"/>
      <c r="Q8" s="1289"/>
      <c r="R8" s="1290"/>
      <c r="S8" s="1134"/>
      <c r="T8" s="1133"/>
      <c r="U8" s="1242"/>
      <c r="V8" s="1134"/>
      <c r="W8" s="1133"/>
      <c r="X8" s="1133"/>
      <c r="Y8" s="1927"/>
      <c r="Z8" s="1894"/>
      <c r="AA8" s="1928"/>
      <c r="AB8" s="1895"/>
      <c r="AC8" s="1976"/>
      <c r="AD8" s="1976"/>
      <c r="AE8" s="1976"/>
      <c r="AF8" s="1976"/>
      <c r="AG8" s="1893"/>
      <c r="AH8" s="1130"/>
      <c r="AI8" s="1131"/>
      <c r="AJ8" s="1131"/>
      <c r="AK8" s="1131"/>
      <c r="AL8" s="1196"/>
    </row>
    <row r="9" spans="1:38" ht="20.100000000000001" customHeight="1" x14ac:dyDescent="0.15">
      <c r="A9" s="1964"/>
      <c r="B9" s="1967"/>
      <c r="C9" s="1982" t="s">
        <v>581</v>
      </c>
      <c r="D9" s="1983"/>
      <c r="E9" s="18"/>
      <c r="F9" s="973" t="s">
        <v>157</v>
      </c>
      <c r="G9" s="973"/>
      <c r="H9" s="19"/>
      <c r="I9" s="1979" t="s">
        <v>1070</v>
      </c>
      <c r="J9" s="1980"/>
      <c r="K9" s="1981"/>
      <c r="L9" s="1936">
        <v>40000</v>
      </c>
      <c r="M9" s="1923"/>
      <c r="N9" s="1924"/>
      <c r="O9" s="1977">
        <v>1</v>
      </c>
      <c r="P9" s="1977"/>
      <c r="Q9" s="1977"/>
      <c r="R9" s="1978"/>
      <c r="S9" s="1123">
        <v>10</v>
      </c>
      <c r="T9" s="1124"/>
      <c r="U9" s="1243"/>
      <c r="V9" s="1123" t="s">
        <v>582</v>
      </c>
      <c r="W9" s="1124"/>
      <c r="X9" s="1124"/>
      <c r="Y9" s="1922">
        <v>35000</v>
      </c>
      <c r="Z9" s="1923"/>
      <c r="AA9" s="1924"/>
      <c r="AB9" s="201">
        <v>5000</v>
      </c>
      <c r="AC9" s="202">
        <v>5000</v>
      </c>
      <c r="AD9" s="202">
        <v>5000</v>
      </c>
      <c r="AE9" s="202">
        <v>5000</v>
      </c>
      <c r="AF9" s="202">
        <v>5000</v>
      </c>
      <c r="AG9" s="201">
        <v>10000</v>
      </c>
      <c r="AH9" s="1130"/>
      <c r="AI9" s="1131"/>
      <c r="AJ9" s="1131"/>
      <c r="AK9" s="1131"/>
      <c r="AL9" s="1196"/>
    </row>
    <row r="10" spans="1:38" ht="20.100000000000001" customHeight="1" x14ac:dyDescent="0.15">
      <c r="A10" s="1964"/>
      <c r="B10" s="1967"/>
      <c r="C10" s="1984"/>
      <c r="D10" s="1985"/>
      <c r="E10" s="8"/>
      <c r="F10" s="1214" t="s">
        <v>158</v>
      </c>
      <c r="G10" s="1214"/>
      <c r="H10" s="8"/>
      <c r="I10" s="1137"/>
      <c r="J10" s="1124"/>
      <c r="K10" s="1243"/>
      <c r="L10" s="1936">
        <v>0</v>
      </c>
      <c r="M10" s="1923"/>
      <c r="N10" s="1924"/>
      <c r="O10" s="1124"/>
      <c r="P10" s="1124"/>
      <c r="Q10" s="1124"/>
      <c r="R10" s="1243"/>
      <c r="S10" s="1123"/>
      <c r="T10" s="1124"/>
      <c r="U10" s="1243"/>
      <c r="V10" s="1123"/>
      <c r="W10" s="1124"/>
      <c r="X10" s="1124"/>
      <c r="Y10" s="1922">
        <v>0</v>
      </c>
      <c r="Z10" s="1923"/>
      <c r="AA10" s="1924"/>
      <c r="AB10" s="203">
        <v>0</v>
      </c>
      <c r="AC10" s="204">
        <v>0</v>
      </c>
      <c r="AD10" s="203">
        <v>0</v>
      </c>
      <c r="AE10" s="204">
        <v>0</v>
      </c>
      <c r="AF10" s="204">
        <v>0</v>
      </c>
      <c r="AG10" s="203">
        <v>0</v>
      </c>
      <c r="AH10" s="1130"/>
      <c r="AI10" s="1131"/>
      <c r="AJ10" s="1131"/>
      <c r="AK10" s="1131"/>
      <c r="AL10" s="1196"/>
    </row>
    <row r="11" spans="1:38" ht="20.100000000000001" customHeight="1" x14ac:dyDescent="0.15">
      <c r="A11" s="1964"/>
      <c r="B11" s="1967"/>
      <c r="C11" s="1984"/>
      <c r="D11" s="1985"/>
      <c r="E11" s="18"/>
      <c r="F11" s="973" t="s">
        <v>278</v>
      </c>
      <c r="G11" s="973"/>
      <c r="H11" s="19"/>
      <c r="I11" s="1137"/>
      <c r="J11" s="1124"/>
      <c r="K11" s="1243"/>
      <c r="L11" s="1936">
        <v>0</v>
      </c>
      <c r="M11" s="1923"/>
      <c r="N11" s="1924"/>
      <c r="O11" s="1124"/>
      <c r="P11" s="1124"/>
      <c r="Q11" s="1124"/>
      <c r="R11" s="1243"/>
      <c r="S11" s="1123"/>
      <c r="T11" s="1124"/>
      <c r="U11" s="1243"/>
      <c r="V11" s="1123"/>
      <c r="W11" s="1124"/>
      <c r="X11" s="1124"/>
      <c r="Y11" s="1922">
        <v>0</v>
      </c>
      <c r="Z11" s="1923"/>
      <c r="AA11" s="1924"/>
      <c r="AB11" s="201">
        <v>0</v>
      </c>
      <c r="AC11" s="202">
        <v>0</v>
      </c>
      <c r="AD11" s="201">
        <v>0</v>
      </c>
      <c r="AE11" s="202">
        <v>0</v>
      </c>
      <c r="AF11" s="202">
        <v>0</v>
      </c>
      <c r="AG11" s="201">
        <v>0</v>
      </c>
      <c r="AH11" s="1130"/>
      <c r="AI11" s="1131"/>
      <c r="AJ11" s="1131"/>
      <c r="AK11" s="1131"/>
      <c r="AL11" s="1196"/>
    </row>
    <row r="12" spans="1:38" ht="20.100000000000001" customHeight="1" x14ac:dyDescent="0.15">
      <c r="A12" s="1964"/>
      <c r="B12" s="1967"/>
      <c r="C12" s="1984"/>
      <c r="D12" s="1985"/>
      <c r="E12" s="8"/>
      <c r="F12" s="1214" t="s">
        <v>159</v>
      </c>
      <c r="G12" s="1214"/>
      <c r="H12" s="8"/>
      <c r="I12" s="1137"/>
      <c r="J12" s="1124"/>
      <c r="K12" s="1243"/>
      <c r="L12" s="1936">
        <v>0</v>
      </c>
      <c r="M12" s="1923"/>
      <c r="N12" s="1924"/>
      <c r="O12" s="1977"/>
      <c r="P12" s="1977"/>
      <c r="Q12" s="1977"/>
      <c r="R12" s="1978"/>
      <c r="S12" s="1123"/>
      <c r="T12" s="1124"/>
      <c r="U12" s="1243"/>
      <c r="V12" s="1123"/>
      <c r="W12" s="1124"/>
      <c r="X12" s="1124"/>
      <c r="Y12" s="1922">
        <v>0</v>
      </c>
      <c r="Z12" s="1923"/>
      <c r="AA12" s="1924"/>
      <c r="AB12" s="203">
        <v>0</v>
      </c>
      <c r="AC12" s="204">
        <v>0</v>
      </c>
      <c r="AD12" s="203">
        <v>0</v>
      </c>
      <c r="AE12" s="204">
        <v>0</v>
      </c>
      <c r="AF12" s="204">
        <v>0</v>
      </c>
      <c r="AG12" s="203">
        <v>0</v>
      </c>
      <c r="AH12" s="1130"/>
      <c r="AI12" s="1131"/>
      <c r="AJ12" s="1131"/>
      <c r="AK12" s="1131"/>
      <c r="AL12" s="1196"/>
    </row>
    <row r="13" spans="1:38" ht="20.100000000000001" customHeight="1" x14ac:dyDescent="0.15">
      <c r="A13" s="1964"/>
      <c r="B13" s="1967"/>
      <c r="C13" s="1986"/>
      <c r="D13" s="1987"/>
      <c r="E13" s="15"/>
      <c r="F13" s="1124" t="s">
        <v>583</v>
      </c>
      <c r="G13" s="1124"/>
      <c r="H13" s="16"/>
      <c r="I13" s="1949"/>
      <c r="J13" s="1279"/>
      <c r="K13" s="1280"/>
      <c r="L13" s="1936">
        <f>SUM(L9:N12)</f>
        <v>40000</v>
      </c>
      <c r="M13" s="1923"/>
      <c r="N13" s="1924"/>
      <c r="O13" s="1279"/>
      <c r="P13" s="1279"/>
      <c r="Q13" s="1279"/>
      <c r="R13" s="1280"/>
      <c r="S13" s="1948"/>
      <c r="T13" s="1279"/>
      <c r="U13" s="1280"/>
      <c r="V13" s="1948"/>
      <c r="W13" s="1279"/>
      <c r="X13" s="1279"/>
      <c r="Y13" s="1922">
        <f>SUM(Y9:AA12)</f>
        <v>35000</v>
      </c>
      <c r="Z13" s="1923"/>
      <c r="AA13" s="1924"/>
      <c r="AB13" s="201">
        <f t="shared" ref="AB13:AF13" si="0">SUM(AB9:AB12)</f>
        <v>5000</v>
      </c>
      <c r="AC13" s="202">
        <f t="shared" si="0"/>
        <v>5000</v>
      </c>
      <c r="AD13" s="201">
        <f t="shared" si="0"/>
        <v>5000</v>
      </c>
      <c r="AE13" s="202">
        <f t="shared" si="0"/>
        <v>5000</v>
      </c>
      <c r="AF13" s="202">
        <f t="shared" si="0"/>
        <v>5000</v>
      </c>
      <c r="AG13" s="201">
        <f>SUM(AG9:AG12)</f>
        <v>10000</v>
      </c>
      <c r="AH13" s="1130"/>
      <c r="AI13" s="1131"/>
      <c r="AJ13" s="1131"/>
      <c r="AK13" s="1131"/>
      <c r="AL13" s="1196"/>
    </row>
    <row r="14" spans="1:38" ht="20.100000000000001" customHeight="1" x14ac:dyDescent="0.15">
      <c r="A14" s="1964"/>
      <c r="B14" s="1967"/>
      <c r="C14" s="18"/>
      <c r="D14" s="973" t="s">
        <v>161</v>
      </c>
      <c r="E14" s="973"/>
      <c r="F14" s="973"/>
      <c r="G14" s="973"/>
      <c r="H14" s="19"/>
      <c r="I14" s="1137"/>
      <c r="J14" s="1124"/>
      <c r="K14" s="1243"/>
      <c r="L14" s="1936">
        <v>0</v>
      </c>
      <c r="M14" s="1923"/>
      <c r="N14" s="1924"/>
      <c r="O14" s="1124"/>
      <c r="P14" s="1124"/>
      <c r="Q14" s="1124"/>
      <c r="R14" s="1243"/>
      <c r="S14" s="1123"/>
      <c r="T14" s="1124"/>
      <c r="U14" s="1243"/>
      <c r="V14" s="1123"/>
      <c r="W14" s="1124"/>
      <c r="X14" s="1124"/>
      <c r="Y14" s="1922">
        <v>0</v>
      </c>
      <c r="Z14" s="1923"/>
      <c r="AA14" s="1924"/>
      <c r="AB14" s="203">
        <v>0</v>
      </c>
      <c r="AC14" s="204">
        <v>0</v>
      </c>
      <c r="AD14" s="203">
        <v>0</v>
      </c>
      <c r="AE14" s="204">
        <v>0</v>
      </c>
      <c r="AF14" s="204">
        <v>0</v>
      </c>
      <c r="AG14" s="203">
        <v>0</v>
      </c>
      <c r="AH14" s="1130"/>
      <c r="AI14" s="1131"/>
      <c r="AJ14" s="1131"/>
      <c r="AK14" s="1131"/>
      <c r="AL14" s="1196"/>
    </row>
    <row r="15" spans="1:38" ht="20.100000000000001" customHeight="1" x14ac:dyDescent="0.15">
      <c r="A15" s="1964"/>
      <c r="B15" s="1967"/>
      <c r="C15" s="18"/>
      <c r="D15" s="973" t="s">
        <v>981</v>
      </c>
      <c r="E15" s="973"/>
      <c r="F15" s="973"/>
      <c r="G15" s="973"/>
      <c r="H15" s="19"/>
      <c r="I15" s="1137"/>
      <c r="J15" s="1124"/>
      <c r="K15" s="1243"/>
      <c r="L15" s="1936">
        <v>0</v>
      </c>
      <c r="M15" s="1923"/>
      <c r="N15" s="1924"/>
      <c r="O15" s="1124"/>
      <c r="P15" s="1124"/>
      <c r="Q15" s="1124"/>
      <c r="R15" s="1243"/>
      <c r="S15" s="1123"/>
      <c r="T15" s="1124"/>
      <c r="U15" s="1243"/>
      <c r="V15" s="1123"/>
      <c r="W15" s="1124"/>
      <c r="X15" s="1124"/>
      <c r="Y15" s="1922">
        <v>0</v>
      </c>
      <c r="Z15" s="1923"/>
      <c r="AA15" s="1924"/>
      <c r="AB15" s="201">
        <v>0</v>
      </c>
      <c r="AC15" s="202">
        <v>0</v>
      </c>
      <c r="AD15" s="201">
        <v>0</v>
      </c>
      <c r="AE15" s="202">
        <v>0</v>
      </c>
      <c r="AF15" s="202">
        <v>0</v>
      </c>
      <c r="AG15" s="201">
        <v>0</v>
      </c>
      <c r="AH15" s="1130"/>
      <c r="AI15" s="1131"/>
      <c r="AJ15" s="1131"/>
      <c r="AK15" s="1131"/>
      <c r="AL15" s="1196"/>
    </row>
    <row r="16" spans="1:38" ht="20.100000000000001" customHeight="1" x14ac:dyDescent="0.15">
      <c r="A16" s="1964"/>
      <c r="B16" s="1967"/>
      <c r="C16" s="8"/>
      <c r="D16" s="1214" t="s">
        <v>584</v>
      </c>
      <c r="E16" s="1214"/>
      <c r="F16" s="1214"/>
      <c r="G16" s="1214"/>
      <c r="H16" s="8"/>
      <c r="I16" s="1137"/>
      <c r="J16" s="1124"/>
      <c r="K16" s="1243"/>
      <c r="L16" s="1936">
        <v>0</v>
      </c>
      <c r="M16" s="1923"/>
      <c r="N16" s="1924"/>
      <c r="O16" s="1124"/>
      <c r="P16" s="1124"/>
      <c r="Q16" s="1124"/>
      <c r="R16" s="1243"/>
      <c r="S16" s="1123"/>
      <c r="T16" s="1124"/>
      <c r="U16" s="1243"/>
      <c r="V16" s="1123"/>
      <c r="W16" s="1124"/>
      <c r="X16" s="1124"/>
      <c r="Y16" s="1922">
        <v>0</v>
      </c>
      <c r="Z16" s="1923"/>
      <c r="AA16" s="1924"/>
      <c r="AB16" s="203">
        <v>0</v>
      </c>
      <c r="AC16" s="204">
        <v>0</v>
      </c>
      <c r="AD16" s="203">
        <v>0</v>
      </c>
      <c r="AE16" s="204">
        <v>0</v>
      </c>
      <c r="AF16" s="204">
        <v>0</v>
      </c>
      <c r="AG16" s="203">
        <v>0</v>
      </c>
      <c r="AH16" s="1130"/>
      <c r="AI16" s="1131"/>
      <c r="AJ16" s="1131"/>
      <c r="AK16" s="1131"/>
      <c r="AL16" s="1196"/>
    </row>
    <row r="17" spans="1:38" ht="20.100000000000001" customHeight="1" x14ac:dyDescent="0.15">
      <c r="A17" s="1964"/>
      <c r="B17" s="1968"/>
      <c r="C17" s="18"/>
      <c r="D17" s="973" t="s">
        <v>148</v>
      </c>
      <c r="E17" s="973"/>
      <c r="F17" s="973"/>
      <c r="G17" s="973"/>
      <c r="H17" s="19"/>
      <c r="I17" s="1949"/>
      <c r="J17" s="1279"/>
      <c r="K17" s="1280"/>
      <c r="L17" s="1936">
        <f>L7+L13+L14+L15+L16</f>
        <v>40000</v>
      </c>
      <c r="M17" s="1923"/>
      <c r="N17" s="1924"/>
      <c r="O17" s="1279"/>
      <c r="P17" s="1279"/>
      <c r="Q17" s="1279"/>
      <c r="R17" s="1280"/>
      <c r="S17" s="1948"/>
      <c r="T17" s="1279"/>
      <c r="U17" s="1280"/>
      <c r="V17" s="1948"/>
      <c r="W17" s="1279"/>
      <c r="X17" s="1279"/>
      <c r="Y17" s="1922">
        <f>Y7+Y13+Y14+Y15+Y16</f>
        <v>35000</v>
      </c>
      <c r="Z17" s="1923"/>
      <c r="AA17" s="1924"/>
      <c r="AB17" s="201">
        <f t="shared" ref="AB17:AG17" si="1">SUM(AB7,AB13,AB14:AB16)</f>
        <v>5000</v>
      </c>
      <c r="AC17" s="202">
        <f t="shared" si="1"/>
        <v>5000</v>
      </c>
      <c r="AD17" s="202">
        <f t="shared" si="1"/>
        <v>5000</v>
      </c>
      <c r="AE17" s="202">
        <f t="shared" si="1"/>
        <v>5000</v>
      </c>
      <c r="AF17" s="202">
        <f t="shared" si="1"/>
        <v>5000</v>
      </c>
      <c r="AG17" s="201">
        <f t="shared" si="1"/>
        <v>10000</v>
      </c>
      <c r="AH17" s="1132"/>
      <c r="AI17" s="1133"/>
      <c r="AJ17" s="1133"/>
      <c r="AK17" s="1133"/>
      <c r="AL17" s="1135"/>
    </row>
    <row r="18" spans="1:38" ht="20.100000000000001" customHeight="1" x14ac:dyDescent="0.15">
      <c r="A18" s="1964"/>
      <c r="B18" s="1966" t="s">
        <v>149</v>
      </c>
      <c r="C18" s="8"/>
      <c r="D18" s="1214" t="s">
        <v>162</v>
      </c>
      <c r="E18" s="1214"/>
      <c r="F18" s="1214"/>
      <c r="G18" s="1214"/>
      <c r="H18" s="8"/>
      <c r="I18" s="1960" t="s">
        <v>1071</v>
      </c>
      <c r="J18" s="1961"/>
      <c r="K18" s="1962"/>
      <c r="L18" s="1950">
        <v>80000</v>
      </c>
      <c r="M18" s="1931"/>
      <c r="N18" s="1932"/>
      <c r="O18" s="1133">
        <v>2.625</v>
      </c>
      <c r="P18" s="1133"/>
      <c r="Q18" s="1133"/>
      <c r="R18" s="1242"/>
      <c r="S18" s="1134">
        <v>8</v>
      </c>
      <c r="T18" s="1133"/>
      <c r="U18" s="1242"/>
      <c r="V18" s="1134" t="s">
        <v>582</v>
      </c>
      <c r="W18" s="1133"/>
      <c r="X18" s="1133"/>
      <c r="Y18" s="1930">
        <v>60000</v>
      </c>
      <c r="Z18" s="1931"/>
      <c r="AA18" s="1932"/>
      <c r="AB18" s="203">
        <v>10000</v>
      </c>
      <c r="AC18" s="205">
        <v>10000</v>
      </c>
      <c r="AD18" s="205">
        <v>10000</v>
      </c>
      <c r="AE18" s="205">
        <v>10000</v>
      </c>
      <c r="AF18" s="205">
        <v>10000</v>
      </c>
      <c r="AG18" s="203">
        <v>10000</v>
      </c>
      <c r="AH18" s="1136"/>
      <c r="AI18" s="1127"/>
      <c r="AJ18" s="1127"/>
      <c r="AK18" s="1127"/>
      <c r="AL18" s="1128"/>
    </row>
    <row r="19" spans="1:38" ht="20.100000000000001" customHeight="1" x14ac:dyDescent="0.15">
      <c r="A19" s="1964"/>
      <c r="B19" s="1967"/>
      <c r="C19" s="18"/>
      <c r="D19" s="973" t="s">
        <v>585</v>
      </c>
      <c r="E19" s="973"/>
      <c r="F19" s="973"/>
      <c r="G19" s="973"/>
      <c r="H19" s="19"/>
      <c r="I19" s="1137"/>
      <c r="J19" s="1124"/>
      <c r="K19" s="1243"/>
      <c r="L19" s="1936">
        <v>0</v>
      </c>
      <c r="M19" s="1923"/>
      <c r="N19" s="1924"/>
      <c r="O19" s="1124"/>
      <c r="P19" s="1124"/>
      <c r="Q19" s="1124"/>
      <c r="R19" s="1243"/>
      <c r="S19" s="1123"/>
      <c r="T19" s="1124"/>
      <c r="U19" s="1243"/>
      <c r="V19" s="1123"/>
      <c r="W19" s="1124"/>
      <c r="X19" s="1124"/>
      <c r="Y19" s="1922">
        <v>0</v>
      </c>
      <c r="Z19" s="1923"/>
      <c r="AA19" s="1924"/>
      <c r="AB19" s="201">
        <v>0</v>
      </c>
      <c r="AC19" s="202">
        <v>0</v>
      </c>
      <c r="AD19" s="202">
        <v>0</v>
      </c>
      <c r="AE19" s="202">
        <v>0</v>
      </c>
      <c r="AF19" s="202">
        <v>0</v>
      </c>
      <c r="AG19" s="201">
        <v>0</v>
      </c>
      <c r="AH19" s="1130"/>
      <c r="AI19" s="1131"/>
      <c r="AJ19" s="1131"/>
      <c r="AK19" s="1131"/>
      <c r="AL19" s="1196"/>
    </row>
    <row r="20" spans="1:38" ht="20.100000000000001" customHeight="1" x14ac:dyDescent="0.15">
      <c r="A20" s="1964"/>
      <c r="B20" s="1967"/>
      <c r="C20" s="8"/>
      <c r="D20" s="973" t="s">
        <v>586</v>
      </c>
      <c r="E20" s="973"/>
      <c r="F20" s="973"/>
      <c r="G20" s="973"/>
      <c r="H20" s="8"/>
      <c r="I20" s="1137"/>
      <c r="J20" s="1124"/>
      <c r="K20" s="1243"/>
      <c r="L20" s="1936">
        <v>0</v>
      </c>
      <c r="M20" s="1923"/>
      <c r="N20" s="1924"/>
      <c r="O20" s="1124"/>
      <c r="P20" s="1124"/>
      <c r="Q20" s="1124"/>
      <c r="R20" s="1243"/>
      <c r="S20" s="1123"/>
      <c r="T20" s="1124"/>
      <c r="U20" s="1243"/>
      <c r="V20" s="1123"/>
      <c r="W20" s="1124"/>
      <c r="X20" s="1124"/>
      <c r="Y20" s="1922">
        <v>0</v>
      </c>
      <c r="Z20" s="1923"/>
      <c r="AA20" s="1924"/>
      <c r="AB20" s="203">
        <v>0</v>
      </c>
      <c r="AC20" s="202">
        <v>0</v>
      </c>
      <c r="AD20" s="202">
        <v>0</v>
      </c>
      <c r="AE20" s="202">
        <v>0</v>
      </c>
      <c r="AF20" s="202">
        <v>0</v>
      </c>
      <c r="AG20" s="203">
        <v>0</v>
      </c>
      <c r="AH20" s="1130"/>
      <c r="AI20" s="1131"/>
      <c r="AJ20" s="1131"/>
      <c r="AK20" s="1131"/>
      <c r="AL20" s="1196"/>
    </row>
    <row r="21" spans="1:38" ht="20.100000000000001" customHeight="1" x14ac:dyDescent="0.15">
      <c r="A21" s="1964"/>
      <c r="B21" s="1967"/>
      <c r="C21" s="18"/>
      <c r="D21" s="1300" t="s">
        <v>584</v>
      </c>
      <c r="E21" s="1300"/>
      <c r="F21" s="1300"/>
      <c r="G21" s="1300"/>
      <c r="H21" s="19"/>
      <c r="I21" s="1137"/>
      <c r="J21" s="1124"/>
      <c r="K21" s="1243"/>
      <c r="L21" s="1936">
        <v>0</v>
      </c>
      <c r="M21" s="1923"/>
      <c r="N21" s="1924"/>
      <c r="O21" s="1124"/>
      <c r="P21" s="1124"/>
      <c r="Q21" s="1124"/>
      <c r="R21" s="1243"/>
      <c r="S21" s="1123"/>
      <c r="T21" s="1124"/>
      <c r="U21" s="1243"/>
      <c r="V21" s="1123"/>
      <c r="W21" s="1124"/>
      <c r="X21" s="1124"/>
      <c r="Y21" s="1922">
        <v>0</v>
      </c>
      <c r="Z21" s="1923"/>
      <c r="AA21" s="1924"/>
      <c r="AB21" s="201">
        <v>0</v>
      </c>
      <c r="AC21" s="202">
        <v>0</v>
      </c>
      <c r="AD21" s="201">
        <v>0</v>
      </c>
      <c r="AE21" s="202">
        <v>0</v>
      </c>
      <c r="AF21" s="202">
        <v>0</v>
      </c>
      <c r="AG21" s="201">
        <v>0</v>
      </c>
      <c r="AH21" s="1130"/>
      <c r="AI21" s="1131"/>
      <c r="AJ21" s="1131"/>
      <c r="AK21" s="1131"/>
      <c r="AL21" s="1196"/>
    </row>
    <row r="22" spans="1:38" ht="20.100000000000001" customHeight="1" x14ac:dyDescent="0.15">
      <c r="A22" s="1964"/>
      <c r="B22" s="1968"/>
      <c r="C22" s="8"/>
      <c r="D22" s="1214" t="s">
        <v>148</v>
      </c>
      <c r="E22" s="1214"/>
      <c r="F22" s="1214"/>
      <c r="G22" s="1214"/>
      <c r="H22" s="8"/>
      <c r="I22" s="1949"/>
      <c r="J22" s="1279"/>
      <c r="K22" s="1280"/>
      <c r="L22" s="1936">
        <f>SUM(L18:N21)</f>
        <v>80000</v>
      </c>
      <c r="M22" s="1923"/>
      <c r="N22" s="1924"/>
      <c r="O22" s="1279"/>
      <c r="P22" s="1279"/>
      <c r="Q22" s="1279"/>
      <c r="R22" s="1280"/>
      <c r="S22" s="1948"/>
      <c r="T22" s="1279"/>
      <c r="U22" s="1280"/>
      <c r="V22" s="1948"/>
      <c r="W22" s="1279"/>
      <c r="X22" s="1279"/>
      <c r="Y22" s="1922">
        <f>SUM(Y18:AA21)</f>
        <v>60000</v>
      </c>
      <c r="Z22" s="1923"/>
      <c r="AA22" s="1924"/>
      <c r="AB22" s="200">
        <f t="shared" ref="AB22:AG22" si="2">SUM(AB18:AB21)</f>
        <v>10000</v>
      </c>
      <c r="AC22" s="202">
        <f t="shared" si="2"/>
        <v>10000</v>
      </c>
      <c r="AD22" s="200">
        <f t="shared" si="2"/>
        <v>10000</v>
      </c>
      <c r="AE22" s="205">
        <f t="shared" si="2"/>
        <v>10000</v>
      </c>
      <c r="AF22" s="205">
        <f t="shared" si="2"/>
        <v>10000</v>
      </c>
      <c r="AG22" s="200">
        <f t="shared" si="2"/>
        <v>10000</v>
      </c>
      <c r="AH22" s="1130"/>
      <c r="AI22" s="1131"/>
      <c r="AJ22" s="1131"/>
      <c r="AK22" s="1131"/>
      <c r="AL22" s="1196"/>
    </row>
    <row r="23" spans="1:38" ht="20.100000000000001" customHeight="1" x14ac:dyDescent="0.15">
      <c r="A23" s="1965"/>
      <c r="B23" s="197"/>
      <c r="C23" s="1016" t="s">
        <v>176</v>
      </c>
      <c r="D23" s="1016"/>
      <c r="E23" s="1016"/>
      <c r="F23" s="1016"/>
      <c r="G23" s="27"/>
      <c r="H23" s="27"/>
      <c r="I23" s="1951"/>
      <c r="J23" s="1939"/>
      <c r="K23" s="1946"/>
      <c r="L23" s="1937">
        <f>L17+L22</f>
        <v>120000</v>
      </c>
      <c r="M23" s="1934"/>
      <c r="N23" s="1935"/>
      <c r="O23" s="1939"/>
      <c r="P23" s="1939"/>
      <c r="Q23" s="1939"/>
      <c r="R23" s="1946"/>
      <c r="S23" s="1938"/>
      <c r="T23" s="1939"/>
      <c r="U23" s="1946"/>
      <c r="V23" s="1938"/>
      <c r="W23" s="1939"/>
      <c r="X23" s="1939"/>
      <c r="Y23" s="1933">
        <f>Y17+Y22</f>
        <v>95000</v>
      </c>
      <c r="Z23" s="1934"/>
      <c r="AA23" s="1935"/>
      <c r="AB23" s="207">
        <f t="shared" ref="AB23:AG23" si="3">SUM(AB17,AB22)</f>
        <v>15000</v>
      </c>
      <c r="AC23" s="208">
        <f t="shared" si="3"/>
        <v>15000</v>
      </c>
      <c r="AD23" s="207">
        <f t="shared" si="3"/>
        <v>15000</v>
      </c>
      <c r="AE23" s="208">
        <f t="shared" si="3"/>
        <v>15000</v>
      </c>
      <c r="AF23" s="208">
        <f t="shared" si="3"/>
        <v>15000</v>
      </c>
      <c r="AG23" s="207">
        <f t="shared" si="3"/>
        <v>20000</v>
      </c>
      <c r="AH23" s="1096"/>
      <c r="AI23" s="1052"/>
      <c r="AJ23" s="1052"/>
      <c r="AK23" s="1052"/>
      <c r="AL23" s="1097"/>
    </row>
    <row r="24" spans="1:38" ht="20.100000000000001" customHeight="1" x14ac:dyDescent="0.15">
      <c r="A24" s="1963" t="s">
        <v>587</v>
      </c>
      <c r="B24" s="38"/>
      <c r="C24" s="1225" t="s">
        <v>162</v>
      </c>
      <c r="D24" s="1225"/>
      <c r="E24" s="1225"/>
      <c r="F24" s="1225"/>
      <c r="G24" s="39"/>
      <c r="H24" s="39"/>
      <c r="I24" s="1952" t="s">
        <v>1072</v>
      </c>
      <c r="J24" s="1953"/>
      <c r="K24" s="1954"/>
      <c r="L24" s="1955">
        <v>20000</v>
      </c>
      <c r="M24" s="1941"/>
      <c r="N24" s="1942"/>
      <c r="O24" s="1085">
        <v>1.9750000000000001</v>
      </c>
      <c r="P24" s="1085"/>
      <c r="Q24" s="1085"/>
      <c r="R24" s="1956"/>
      <c r="S24" s="1129">
        <v>1</v>
      </c>
      <c r="T24" s="1085"/>
      <c r="U24" s="1956"/>
      <c r="V24" s="1129" t="s">
        <v>731</v>
      </c>
      <c r="W24" s="1085"/>
      <c r="X24" s="1085"/>
      <c r="Y24" s="1940">
        <v>20000</v>
      </c>
      <c r="Z24" s="1941"/>
      <c r="AA24" s="1942"/>
      <c r="AB24" s="199">
        <v>20000</v>
      </c>
      <c r="AC24" s="209">
        <v>0</v>
      </c>
      <c r="AD24" s="199">
        <v>0</v>
      </c>
      <c r="AE24" s="209">
        <v>0</v>
      </c>
      <c r="AF24" s="209">
        <v>0</v>
      </c>
      <c r="AG24" s="199">
        <v>0</v>
      </c>
      <c r="AH24" s="1093"/>
      <c r="AI24" s="1094"/>
      <c r="AJ24" s="1094"/>
      <c r="AK24" s="1094"/>
      <c r="AL24" s="1095"/>
    </row>
    <row r="25" spans="1:38" ht="20.100000000000001" customHeight="1" x14ac:dyDescent="0.15">
      <c r="A25" s="1964"/>
      <c r="B25" s="18"/>
      <c r="C25" s="973" t="s">
        <v>585</v>
      </c>
      <c r="D25" s="973"/>
      <c r="E25" s="973"/>
      <c r="F25" s="973"/>
      <c r="G25" s="19"/>
      <c r="H25" s="19"/>
      <c r="I25" s="1137"/>
      <c r="J25" s="1124"/>
      <c r="K25" s="1243"/>
      <c r="L25" s="1936">
        <v>0</v>
      </c>
      <c r="M25" s="1923"/>
      <c r="N25" s="1924"/>
      <c r="O25" s="1124"/>
      <c r="P25" s="1124"/>
      <c r="Q25" s="1124"/>
      <c r="R25" s="1243"/>
      <c r="S25" s="1123"/>
      <c r="T25" s="1124"/>
      <c r="U25" s="1243"/>
      <c r="V25" s="1123"/>
      <c r="W25" s="1124"/>
      <c r="X25" s="1124"/>
      <c r="Y25" s="1922">
        <v>0</v>
      </c>
      <c r="Z25" s="1923"/>
      <c r="AA25" s="1924"/>
      <c r="AB25" s="201">
        <v>0</v>
      </c>
      <c r="AC25" s="202">
        <v>0</v>
      </c>
      <c r="AD25" s="201">
        <v>0</v>
      </c>
      <c r="AE25" s="202">
        <v>0</v>
      </c>
      <c r="AF25" s="202">
        <v>0</v>
      </c>
      <c r="AG25" s="201">
        <v>0</v>
      </c>
      <c r="AH25" s="1130"/>
      <c r="AI25" s="1131"/>
      <c r="AJ25" s="1131"/>
      <c r="AK25" s="1131"/>
      <c r="AL25" s="1196"/>
    </row>
    <row r="26" spans="1:38" ht="20.100000000000001" customHeight="1" x14ac:dyDescent="0.15">
      <c r="A26" s="1964"/>
      <c r="B26" s="20"/>
      <c r="C26" s="1214" t="s">
        <v>586</v>
      </c>
      <c r="D26" s="1214"/>
      <c r="E26" s="1214"/>
      <c r="F26" s="1214"/>
      <c r="G26" s="8"/>
      <c r="H26" s="8"/>
      <c r="I26" s="1137"/>
      <c r="J26" s="1124"/>
      <c r="K26" s="1243"/>
      <c r="L26" s="1936">
        <v>0</v>
      </c>
      <c r="M26" s="1923"/>
      <c r="N26" s="1924"/>
      <c r="O26" s="1124"/>
      <c r="P26" s="1124"/>
      <c r="Q26" s="1124"/>
      <c r="R26" s="1243"/>
      <c r="S26" s="1123"/>
      <c r="T26" s="1124"/>
      <c r="U26" s="1243"/>
      <c r="V26" s="1123"/>
      <c r="W26" s="1124"/>
      <c r="X26" s="1124"/>
      <c r="Y26" s="1922">
        <v>0</v>
      </c>
      <c r="Z26" s="1923"/>
      <c r="AA26" s="1924"/>
      <c r="AB26" s="203">
        <v>0</v>
      </c>
      <c r="AC26" s="204">
        <v>0</v>
      </c>
      <c r="AD26" s="203">
        <v>0</v>
      </c>
      <c r="AE26" s="204">
        <v>0</v>
      </c>
      <c r="AF26" s="204">
        <v>0</v>
      </c>
      <c r="AG26" s="203">
        <v>0</v>
      </c>
      <c r="AH26" s="1130"/>
      <c r="AI26" s="1131"/>
      <c r="AJ26" s="1131"/>
      <c r="AK26" s="1131"/>
      <c r="AL26" s="1196"/>
    </row>
    <row r="27" spans="1:38" ht="20.100000000000001" customHeight="1" x14ac:dyDescent="0.15">
      <c r="A27" s="1965"/>
      <c r="B27" s="197"/>
      <c r="C27" s="1016" t="s">
        <v>176</v>
      </c>
      <c r="D27" s="1016"/>
      <c r="E27" s="1016"/>
      <c r="F27" s="1016"/>
      <c r="G27" s="27"/>
      <c r="H27" s="27"/>
      <c r="I27" s="1951"/>
      <c r="J27" s="1939"/>
      <c r="K27" s="1946"/>
      <c r="L27" s="1937">
        <f>SUM(L24:N26)</f>
        <v>20000</v>
      </c>
      <c r="M27" s="1934"/>
      <c r="N27" s="1935"/>
      <c r="O27" s="1939"/>
      <c r="P27" s="1939"/>
      <c r="Q27" s="1939"/>
      <c r="R27" s="1946"/>
      <c r="S27" s="1938"/>
      <c r="T27" s="1939"/>
      <c r="U27" s="1946"/>
      <c r="V27" s="1938"/>
      <c r="W27" s="1939"/>
      <c r="X27" s="1939"/>
      <c r="Y27" s="1933">
        <f>SUM(Y24:AA26)</f>
        <v>20000</v>
      </c>
      <c r="Z27" s="1934"/>
      <c r="AA27" s="1935"/>
      <c r="AB27" s="206">
        <f t="shared" ref="AB27:AG27" si="4">SUM(AB24:AB26)</f>
        <v>20000</v>
      </c>
      <c r="AC27" s="210">
        <f t="shared" si="4"/>
        <v>0</v>
      </c>
      <c r="AD27" s="206">
        <f t="shared" si="4"/>
        <v>0</v>
      </c>
      <c r="AE27" s="210">
        <f t="shared" si="4"/>
        <v>0</v>
      </c>
      <c r="AF27" s="210">
        <f t="shared" si="4"/>
        <v>0</v>
      </c>
      <c r="AG27" s="206">
        <f t="shared" si="4"/>
        <v>0</v>
      </c>
      <c r="AH27" s="1096"/>
      <c r="AI27" s="1052"/>
      <c r="AJ27" s="1052"/>
      <c r="AK27" s="1052"/>
      <c r="AL27" s="1097"/>
    </row>
    <row r="28" spans="1:38" ht="20.100000000000001" customHeight="1" x14ac:dyDescent="0.15">
      <c r="A28" s="1096" t="s">
        <v>588</v>
      </c>
      <c r="B28" s="1052"/>
      <c r="C28" s="1052"/>
      <c r="D28" s="1052"/>
      <c r="E28" s="1052"/>
      <c r="F28" s="1052"/>
      <c r="G28" s="1052"/>
      <c r="H28" s="108"/>
      <c r="I28" s="1096"/>
      <c r="J28" s="1052"/>
      <c r="K28" s="971"/>
      <c r="L28" s="1943">
        <f>L23+L27</f>
        <v>140000</v>
      </c>
      <c r="M28" s="1944"/>
      <c r="N28" s="1945"/>
      <c r="O28" s="1900"/>
      <c r="P28" s="1900"/>
      <c r="Q28" s="1900"/>
      <c r="R28" s="1901"/>
      <c r="S28" s="1899"/>
      <c r="T28" s="1900"/>
      <c r="U28" s="1901"/>
      <c r="V28" s="1899"/>
      <c r="W28" s="1900"/>
      <c r="X28" s="1900"/>
      <c r="Y28" s="1947">
        <f>Y23+Y27</f>
        <v>115000</v>
      </c>
      <c r="Z28" s="1944"/>
      <c r="AA28" s="1945"/>
      <c r="AB28" s="207">
        <f t="shared" ref="AB28:AG28" si="5">AB23+AB27</f>
        <v>35000</v>
      </c>
      <c r="AC28" s="208">
        <f t="shared" si="5"/>
        <v>15000</v>
      </c>
      <c r="AD28" s="208">
        <f t="shared" si="5"/>
        <v>15000</v>
      </c>
      <c r="AE28" s="208">
        <f t="shared" si="5"/>
        <v>15000</v>
      </c>
      <c r="AF28" s="208">
        <f t="shared" si="5"/>
        <v>15000</v>
      </c>
      <c r="AG28" s="207">
        <f t="shared" si="5"/>
        <v>20000</v>
      </c>
      <c r="AH28" s="1002"/>
      <c r="AI28" s="1006"/>
      <c r="AJ28" s="1006"/>
      <c r="AK28" s="1006"/>
      <c r="AL28" s="1003"/>
    </row>
    <row r="29" spans="1:38" ht="12" customHeight="1" x14ac:dyDescent="0.15">
      <c r="A29" s="12"/>
      <c r="B29" s="12" t="s">
        <v>589</v>
      </c>
      <c r="C29" s="12"/>
      <c r="D29" s="12" t="s">
        <v>732</v>
      </c>
      <c r="E29" s="12"/>
      <c r="F29" s="12" t="s">
        <v>590</v>
      </c>
      <c r="G29" s="12"/>
      <c r="H29" s="12"/>
      <c r="I29" s="12"/>
      <c r="J29" s="12"/>
      <c r="K29" s="12"/>
      <c r="L29" s="12"/>
      <c r="M29" s="12"/>
      <c r="N29" s="12"/>
      <c r="O29" s="12"/>
      <c r="P29" s="12"/>
      <c r="Q29" s="12"/>
      <c r="R29" s="12"/>
      <c r="S29" s="191"/>
      <c r="T29" s="191"/>
      <c r="U29" s="191"/>
      <c r="V29" s="12"/>
      <c r="W29" s="12"/>
      <c r="X29" s="12"/>
      <c r="Y29" s="12"/>
      <c r="Z29" s="12"/>
      <c r="AA29" s="12"/>
      <c r="AB29" s="12"/>
      <c r="AC29" s="12"/>
      <c r="AD29" s="12"/>
      <c r="AE29" s="12"/>
      <c r="AF29" s="12"/>
      <c r="AG29" s="12"/>
    </row>
    <row r="30" spans="1:38" ht="11.25" customHeight="1" x14ac:dyDescent="0.15">
      <c r="A30" s="12"/>
      <c r="B30" s="12"/>
      <c r="C30" s="12"/>
      <c r="D30" s="12" t="s">
        <v>733</v>
      </c>
      <c r="E30" s="12"/>
      <c r="F30" s="12" t="s">
        <v>594</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8" ht="12" customHeight="1" x14ac:dyDescent="0.15">
      <c r="A31" s="12"/>
      <c r="B31" s="12"/>
      <c r="C31" s="12"/>
      <c r="D31" s="12" t="s">
        <v>734</v>
      </c>
      <c r="E31" s="12"/>
      <c r="F31" s="12" t="s">
        <v>595</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1:38" ht="12" customHeight="1" x14ac:dyDescent="0.15">
      <c r="A32" s="12"/>
      <c r="B32" s="12"/>
      <c r="C32" s="12"/>
      <c r="D32" s="12" t="s">
        <v>735</v>
      </c>
      <c r="E32" s="12"/>
      <c r="F32" s="12" t="s">
        <v>596</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sheetData>
  <mergeCells count="189">
    <mergeCell ref="A2:AL2"/>
    <mergeCell ref="I5:K6"/>
    <mergeCell ref="L5:N6"/>
    <mergeCell ref="AH5:AL6"/>
    <mergeCell ref="AB5:AG5"/>
    <mergeCell ref="AI3:AL4"/>
    <mergeCell ref="P5:W5"/>
    <mergeCell ref="P6:Q6"/>
    <mergeCell ref="B5:H6"/>
    <mergeCell ref="AH23:AL23"/>
    <mergeCell ref="AH14:AL14"/>
    <mergeCell ref="AH15:AL15"/>
    <mergeCell ref="AH16:AL16"/>
    <mergeCell ref="AH18:AL18"/>
    <mergeCell ref="AH25:AL25"/>
    <mergeCell ref="AH26:AL26"/>
    <mergeCell ref="AH28:AL28"/>
    <mergeCell ref="AH27:AL27"/>
    <mergeCell ref="AH22:AL22"/>
    <mergeCell ref="AH24:AL24"/>
    <mergeCell ref="AH19:AL19"/>
    <mergeCell ref="AH20:AL20"/>
    <mergeCell ref="AH21:AL21"/>
    <mergeCell ref="AH17:AL17"/>
    <mergeCell ref="AH7:AL8"/>
    <mergeCell ref="AD7:AD8"/>
    <mergeCell ref="AG7:AG8"/>
    <mergeCell ref="AF7:AF8"/>
    <mergeCell ref="AE7:AE8"/>
    <mergeCell ref="AH13:AL13"/>
    <mergeCell ref="D18:G18"/>
    <mergeCell ref="AB7:AB8"/>
    <mergeCell ref="AC7:AC8"/>
    <mergeCell ref="O9:R9"/>
    <mergeCell ref="O7:R8"/>
    <mergeCell ref="V9:X9"/>
    <mergeCell ref="I7:K8"/>
    <mergeCell ref="I12:K12"/>
    <mergeCell ref="I9:K9"/>
    <mergeCell ref="I10:K10"/>
    <mergeCell ref="I11:K11"/>
    <mergeCell ref="V7:X8"/>
    <mergeCell ref="O12:R12"/>
    <mergeCell ref="C9:D13"/>
    <mergeCell ref="F13:G13"/>
    <mergeCell ref="D14:G14"/>
    <mergeCell ref="D16:G16"/>
    <mergeCell ref="S7:U8"/>
    <mergeCell ref="AH9:AL9"/>
    <mergeCell ref="AH10:AL10"/>
    <mergeCell ref="AH11:AL11"/>
    <mergeCell ref="AH12:AL12"/>
    <mergeCell ref="D19:G19"/>
    <mergeCell ref="O14:R14"/>
    <mergeCell ref="L17:N17"/>
    <mergeCell ref="S13:U13"/>
    <mergeCell ref="L16:N16"/>
    <mergeCell ref="O16:R16"/>
    <mergeCell ref="L13:N13"/>
    <mergeCell ref="S14:U14"/>
    <mergeCell ref="L9:N9"/>
    <mergeCell ref="S9:U9"/>
    <mergeCell ref="S17:U17"/>
    <mergeCell ref="Y10:AA10"/>
    <mergeCell ref="Y11:AA11"/>
    <mergeCell ref="S10:U10"/>
    <mergeCell ref="S11:U11"/>
    <mergeCell ref="V10:X10"/>
    <mergeCell ref="V11:X11"/>
    <mergeCell ref="V16:X16"/>
    <mergeCell ref="V13:X13"/>
    <mergeCell ref="V12:X12"/>
    <mergeCell ref="A28:G28"/>
    <mergeCell ref="C24:F24"/>
    <mergeCell ref="C25:F25"/>
    <mergeCell ref="C26:F26"/>
    <mergeCell ref="A24:A27"/>
    <mergeCell ref="C27:F27"/>
    <mergeCell ref="B18:B22"/>
    <mergeCell ref="B7:B17"/>
    <mergeCell ref="A7:A23"/>
    <mergeCell ref="C23:F23"/>
    <mergeCell ref="F9:G9"/>
    <mergeCell ref="F10:G10"/>
    <mergeCell ref="F11:G11"/>
    <mergeCell ref="C7:H8"/>
    <mergeCell ref="D22:G22"/>
    <mergeCell ref="F12:G12"/>
    <mergeCell ref="D15:G15"/>
    <mergeCell ref="D20:G20"/>
    <mergeCell ref="D17:G17"/>
    <mergeCell ref="D21:G21"/>
    <mergeCell ref="L7:N8"/>
    <mergeCell ref="L10:N10"/>
    <mergeCell ref="I23:K23"/>
    <mergeCell ref="I13:K13"/>
    <mergeCell ref="L20:N20"/>
    <mergeCell ref="L21:N21"/>
    <mergeCell ref="I18:K18"/>
    <mergeCell ref="I19:K19"/>
    <mergeCell ref="O10:R10"/>
    <mergeCell ref="O11:R11"/>
    <mergeCell ref="L11:N11"/>
    <mergeCell ref="L12:N12"/>
    <mergeCell ref="O13:R13"/>
    <mergeCell ref="I15:K15"/>
    <mergeCell ref="L15:N15"/>
    <mergeCell ref="O15:R15"/>
    <mergeCell ref="I14:K14"/>
    <mergeCell ref="L14:N14"/>
    <mergeCell ref="I16:K16"/>
    <mergeCell ref="O17:R17"/>
    <mergeCell ref="V15:X15"/>
    <mergeCell ref="S16:U16"/>
    <mergeCell ref="I27:K27"/>
    <mergeCell ref="O27:R27"/>
    <mergeCell ref="S27:U27"/>
    <mergeCell ref="V27:X27"/>
    <mergeCell ref="I24:K24"/>
    <mergeCell ref="L24:N24"/>
    <mergeCell ref="O24:R24"/>
    <mergeCell ref="S24:U24"/>
    <mergeCell ref="S25:U25"/>
    <mergeCell ref="V25:X25"/>
    <mergeCell ref="I26:K26"/>
    <mergeCell ref="L26:N26"/>
    <mergeCell ref="O26:R26"/>
    <mergeCell ref="S26:U26"/>
    <mergeCell ref="I25:K25"/>
    <mergeCell ref="L25:N25"/>
    <mergeCell ref="O25:R25"/>
    <mergeCell ref="S23:U23"/>
    <mergeCell ref="Y15:AA15"/>
    <mergeCell ref="Y16:AA16"/>
    <mergeCell ref="V17:X17"/>
    <mergeCell ref="S12:U12"/>
    <mergeCell ref="V14:X14"/>
    <mergeCell ref="V22:X22"/>
    <mergeCell ref="S22:U22"/>
    <mergeCell ref="I17:K17"/>
    <mergeCell ref="I22:K22"/>
    <mergeCell ref="O22:R22"/>
    <mergeCell ref="O18:R18"/>
    <mergeCell ref="O19:R19"/>
    <mergeCell ref="O20:R20"/>
    <mergeCell ref="I20:K20"/>
    <mergeCell ref="I21:K21"/>
    <mergeCell ref="L18:N18"/>
    <mergeCell ref="L19:N19"/>
    <mergeCell ref="S18:U18"/>
    <mergeCell ref="S19:U19"/>
    <mergeCell ref="S20:U20"/>
    <mergeCell ref="V18:X18"/>
    <mergeCell ref="V19:X19"/>
    <mergeCell ref="V20:X20"/>
    <mergeCell ref="S15:U15"/>
    <mergeCell ref="L28:N28"/>
    <mergeCell ref="O28:R28"/>
    <mergeCell ref="S28:U28"/>
    <mergeCell ref="V28:X28"/>
    <mergeCell ref="O23:R23"/>
    <mergeCell ref="Y28:AA28"/>
    <mergeCell ref="L27:N27"/>
    <mergeCell ref="Y27:AA27"/>
    <mergeCell ref="I28:K28"/>
    <mergeCell ref="Y9:AA9"/>
    <mergeCell ref="Y12:AA12"/>
    <mergeCell ref="Y13:AA13"/>
    <mergeCell ref="Y7:AA8"/>
    <mergeCell ref="A3:I3"/>
    <mergeCell ref="Y25:AA25"/>
    <mergeCell ref="Y26:AA26"/>
    <mergeCell ref="Y17:AA17"/>
    <mergeCell ref="Y18:AA18"/>
    <mergeCell ref="Y19:AA19"/>
    <mergeCell ref="Y20:AA20"/>
    <mergeCell ref="Y22:AA22"/>
    <mergeCell ref="Y23:AA23"/>
    <mergeCell ref="V21:X21"/>
    <mergeCell ref="L22:N22"/>
    <mergeCell ref="L23:N23"/>
    <mergeCell ref="V26:X26"/>
    <mergeCell ref="O21:R21"/>
    <mergeCell ref="V24:X24"/>
    <mergeCell ref="V23:X23"/>
    <mergeCell ref="Y24:AA24"/>
    <mergeCell ref="S21:U21"/>
    <mergeCell ref="Y21:AA21"/>
    <mergeCell ref="Y14:AA14"/>
  </mergeCells>
  <phoneticPr fontId="2"/>
  <pageMargins left="0.59055118110236227" right="0.4" top="0.39370078740157483" bottom="0.19685039370078741" header="0.51181102362204722" footer="0.19685039370078741"/>
  <pageSetup paperSize="9" orientation="landscape" r:id="rId1"/>
  <headerFooter alignWithMargins="0">
    <oddFooter>&amp;C
- 19 -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workbookViewId="0">
      <selection activeCell="D9" sqref="D9:Q9"/>
    </sheetView>
  </sheetViews>
  <sheetFormatPr defaultRowHeight="13.5" x14ac:dyDescent="0.15"/>
  <cols>
    <col min="1" max="2" width="4.125" style="2" customWidth="1"/>
    <col min="3" max="3" width="0.875" style="2" customWidth="1"/>
    <col min="4" max="4" width="20.125" style="2" customWidth="1"/>
    <col min="5" max="6" width="0.875" style="2" customWidth="1"/>
    <col min="7" max="7" width="9.25" style="2" customWidth="1"/>
    <col min="8" max="9" width="0.875" style="2" customWidth="1"/>
    <col min="10" max="10" width="9.25" style="2" customWidth="1"/>
    <col min="11" max="12" width="0.875" style="2" customWidth="1"/>
    <col min="13" max="13" width="9.25" style="2" customWidth="1"/>
    <col min="14" max="14" width="2" style="2" customWidth="1"/>
    <col min="15" max="15" width="0.875" style="2" customWidth="1"/>
    <col min="16" max="16" width="9.25" style="2" customWidth="1"/>
    <col min="17" max="18" width="0.875" style="2" customWidth="1"/>
    <col min="19" max="19" width="9.25" style="2" customWidth="1"/>
    <col min="20" max="20" width="0.875" style="2" customWidth="1"/>
    <col min="21" max="21" width="5.125" style="2" customWidth="1"/>
    <col min="22" max="22" width="2.125" style="2" customWidth="1"/>
    <col min="23" max="23" width="0.875" style="2" customWidth="1"/>
    <col min="24" max="24" width="7.125" style="2" customWidth="1"/>
    <col min="25" max="26" width="0.875" style="2" customWidth="1"/>
    <col min="27" max="27" width="7.125" style="2" customWidth="1"/>
    <col min="28" max="29" width="0.875" style="2" customWidth="1"/>
    <col min="30" max="30" width="7.125" style="2" customWidth="1"/>
    <col min="31" max="32" width="0.875" style="2" customWidth="1"/>
    <col min="33" max="33" width="7.125" style="2" customWidth="1"/>
    <col min="34" max="35" width="0.875" style="2" customWidth="1"/>
    <col min="36" max="36" width="7.125" style="2" customWidth="1"/>
    <col min="37" max="37" width="0.875" style="2" customWidth="1"/>
    <col min="38" max="16384" width="9" style="2"/>
  </cols>
  <sheetData>
    <row r="1" spans="1:38" ht="18" customHeight="1" x14ac:dyDescent="0.15"/>
    <row r="2" spans="1:38" ht="18" customHeight="1" x14ac:dyDescent="0.15">
      <c r="K2" s="8"/>
      <c r="L2" s="8"/>
      <c r="M2" s="8"/>
      <c r="N2" s="8"/>
      <c r="O2" s="8"/>
      <c r="P2" s="8"/>
      <c r="Q2" s="8"/>
      <c r="R2" s="8"/>
      <c r="S2" s="8"/>
      <c r="T2" s="8"/>
      <c r="U2" s="8"/>
      <c r="V2" s="8"/>
      <c r="W2" s="8"/>
      <c r="AG2" s="1002" t="s">
        <v>597</v>
      </c>
      <c r="AH2" s="1006"/>
      <c r="AI2" s="1006"/>
      <c r="AJ2" s="1003"/>
    </row>
    <row r="3" spans="1:38" ht="20.25" customHeight="1" x14ac:dyDescent="0.15">
      <c r="A3" s="1172" t="s">
        <v>598</v>
      </c>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c r="AK3" s="1172"/>
    </row>
    <row r="4" spans="1:38" x14ac:dyDescent="0.15">
      <c r="A4" s="1083" t="s">
        <v>599</v>
      </c>
      <c r="B4" s="1083"/>
      <c r="C4" s="96" t="s">
        <v>448</v>
      </c>
      <c r="D4" s="96"/>
      <c r="E4" s="95"/>
      <c r="F4" s="3"/>
      <c r="G4" s="3"/>
      <c r="H4" s="3"/>
      <c r="I4" s="3"/>
      <c r="K4" s="12"/>
      <c r="L4" s="12"/>
      <c r="M4" s="12"/>
      <c r="N4" s="12"/>
      <c r="O4" s="12"/>
      <c r="P4" s="12"/>
      <c r="Q4" s="12"/>
      <c r="R4" s="12"/>
      <c r="S4" s="12"/>
      <c r="T4" s="12"/>
      <c r="U4" s="12"/>
      <c r="V4" s="12"/>
      <c r="W4" s="12"/>
      <c r="AG4" s="2022" t="s">
        <v>153</v>
      </c>
      <c r="AH4" s="2022"/>
      <c r="AI4" s="2022"/>
      <c r="AJ4" s="2022"/>
      <c r="AK4" s="2022"/>
    </row>
    <row r="5" spans="1:38" ht="4.5" customHeight="1" x14ac:dyDescent="0.15"/>
    <row r="6" spans="1:38" ht="20.45" customHeight="1" x14ac:dyDescent="0.15">
      <c r="A6" s="2012" t="s">
        <v>152</v>
      </c>
      <c r="B6" s="2014" t="s">
        <v>600</v>
      </c>
      <c r="C6" s="1269" t="s">
        <v>601</v>
      </c>
      <c r="D6" s="1094"/>
      <c r="E6" s="168"/>
      <c r="F6" s="211"/>
      <c r="G6" s="1225" t="s">
        <v>602</v>
      </c>
      <c r="H6" s="180"/>
      <c r="I6" s="168"/>
      <c r="J6" s="2016" t="s">
        <v>603</v>
      </c>
      <c r="K6" s="180"/>
      <c r="L6" s="1269" t="s">
        <v>604</v>
      </c>
      <c r="M6" s="1094"/>
      <c r="N6" s="1270"/>
      <c r="O6" s="2018" t="s">
        <v>605</v>
      </c>
      <c r="P6" s="1225"/>
      <c r="Q6" s="2019"/>
      <c r="R6" s="2018" t="s">
        <v>1056</v>
      </c>
      <c r="S6" s="1225"/>
      <c r="T6" s="2019"/>
      <c r="U6" s="1269" t="s">
        <v>606</v>
      </c>
      <c r="V6" s="1094"/>
      <c r="W6" s="1086" t="s">
        <v>607</v>
      </c>
      <c r="X6" s="1085"/>
      <c r="Y6" s="1085"/>
      <c r="Z6" s="1085"/>
      <c r="AA6" s="1085"/>
      <c r="AB6" s="1085"/>
      <c r="AC6" s="1085"/>
      <c r="AD6" s="1085"/>
      <c r="AE6" s="1085"/>
      <c r="AF6" s="1085"/>
      <c r="AG6" s="1085"/>
      <c r="AH6" s="1085"/>
      <c r="AI6" s="1085"/>
      <c r="AJ6" s="1085"/>
      <c r="AK6" s="1087"/>
      <c r="AL6" s="3"/>
    </row>
    <row r="7" spans="1:38" ht="20.45" customHeight="1" x14ac:dyDescent="0.15">
      <c r="A7" s="2013"/>
      <c r="B7" s="2015"/>
      <c r="C7" s="1255"/>
      <c r="D7" s="1052"/>
      <c r="E7" s="108"/>
      <c r="F7" s="212"/>
      <c r="G7" s="963"/>
      <c r="H7" s="165"/>
      <c r="I7" s="108"/>
      <c r="J7" s="2017"/>
      <c r="K7" s="213"/>
      <c r="L7" s="1255"/>
      <c r="M7" s="1052"/>
      <c r="N7" s="971"/>
      <c r="O7" s="2020"/>
      <c r="P7" s="963"/>
      <c r="Q7" s="2021"/>
      <c r="R7" s="2020"/>
      <c r="S7" s="963"/>
      <c r="T7" s="2021"/>
      <c r="U7" s="1255"/>
      <c r="V7" s="1052"/>
      <c r="W7" s="214"/>
      <c r="X7" s="880" t="s">
        <v>1050</v>
      </c>
      <c r="Y7" s="729"/>
      <c r="Z7" s="730"/>
      <c r="AA7" s="880" t="s">
        <v>1051</v>
      </c>
      <c r="AB7" s="881"/>
      <c r="AC7" s="880"/>
      <c r="AD7" s="880" t="s">
        <v>1052</v>
      </c>
      <c r="AE7" s="215"/>
      <c r="AF7" s="96"/>
      <c r="AG7" s="880" t="s">
        <v>1053</v>
      </c>
      <c r="AH7" s="215"/>
      <c r="AI7" s="96"/>
      <c r="AJ7" s="722" t="s">
        <v>1054</v>
      </c>
      <c r="AK7" s="723"/>
      <c r="AL7" s="3"/>
    </row>
    <row r="8" spans="1:38" ht="21" customHeight="1" x14ac:dyDescent="0.15">
      <c r="A8" s="2029" t="s">
        <v>608</v>
      </c>
      <c r="B8" s="42">
        <v>1</v>
      </c>
      <c r="C8" s="216"/>
      <c r="D8" s="728" t="s">
        <v>853</v>
      </c>
      <c r="E8" s="8"/>
      <c r="F8" s="1086" t="s">
        <v>609</v>
      </c>
      <c r="G8" s="1085"/>
      <c r="H8" s="1956"/>
      <c r="I8" s="1129" t="s">
        <v>610</v>
      </c>
      <c r="J8" s="1085"/>
      <c r="K8" s="1956"/>
      <c r="L8" s="1129" t="s">
        <v>1055</v>
      </c>
      <c r="M8" s="1085"/>
      <c r="N8" s="1956"/>
      <c r="O8" s="1386">
        <v>0</v>
      </c>
      <c r="P8" s="1387"/>
      <c r="Q8" s="1388"/>
      <c r="R8" s="1386">
        <v>75680</v>
      </c>
      <c r="S8" s="1387"/>
      <c r="T8" s="1388"/>
      <c r="U8" s="2008" t="s">
        <v>736</v>
      </c>
      <c r="V8" s="2009"/>
      <c r="W8" s="1999">
        <v>75680</v>
      </c>
      <c r="X8" s="1387"/>
      <c r="Y8" s="1388"/>
      <c r="Z8" s="1349"/>
      <c r="AA8" s="1350"/>
      <c r="AB8" s="1351"/>
      <c r="AC8" s="1349"/>
      <c r="AD8" s="1350"/>
      <c r="AE8" s="1351"/>
      <c r="AF8" s="1349"/>
      <c r="AG8" s="1350"/>
      <c r="AH8" s="1351"/>
      <c r="AI8" s="1368"/>
      <c r="AJ8" s="1369"/>
      <c r="AK8" s="1996"/>
      <c r="AL8" s="3"/>
    </row>
    <row r="9" spans="1:38" ht="21" customHeight="1" x14ac:dyDescent="0.15">
      <c r="A9" s="2029"/>
      <c r="B9" s="37">
        <v>2</v>
      </c>
      <c r="C9" s="217"/>
      <c r="D9" s="19" t="s">
        <v>611</v>
      </c>
      <c r="E9" s="19"/>
      <c r="F9" s="1137" t="s">
        <v>609</v>
      </c>
      <c r="G9" s="1124"/>
      <c r="H9" s="1243"/>
      <c r="I9" s="1123" t="s">
        <v>612</v>
      </c>
      <c r="J9" s="1124"/>
      <c r="K9" s="1243"/>
      <c r="L9" s="1123" t="str">
        <f>L8</f>
        <v>R.2. 3.31</v>
      </c>
      <c r="M9" s="1124"/>
      <c r="N9" s="1243"/>
      <c r="O9" s="1240">
        <v>0</v>
      </c>
      <c r="P9" s="1241"/>
      <c r="Q9" s="1246"/>
      <c r="R9" s="1240">
        <v>5410</v>
      </c>
      <c r="S9" s="1241"/>
      <c r="T9" s="1246"/>
      <c r="U9" s="2010"/>
      <c r="V9" s="2011"/>
      <c r="W9" s="2000">
        <v>5410</v>
      </c>
      <c r="X9" s="1241"/>
      <c r="Y9" s="1246"/>
      <c r="Z9" s="1349"/>
      <c r="AA9" s="1350"/>
      <c r="AB9" s="1351"/>
      <c r="AC9" s="1349"/>
      <c r="AD9" s="1350"/>
      <c r="AE9" s="1351"/>
      <c r="AF9" s="1349"/>
      <c r="AG9" s="1350"/>
      <c r="AH9" s="1351"/>
      <c r="AI9" s="1349"/>
      <c r="AJ9" s="1350"/>
      <c r="AK9" s="1990"/>
      <c r="AL9" s="3"/>
    </row>
    <row r="10" spans="1:38" ht="21" customHeight="1" x14ac:dyDescent="0.15">
      <c r="A10" s="2029"/>
      <c r="B10" s="37">
        <v>3</v>
      </c>
      <c r="C10" s="217"/>
      <c r="D10" s="19" t="s">
        <v>613</v>
      </c>
      <c r="E10" s="19"/>
      <c r="F10" s="1137" t="s">
        <v>609</v>
      </c>
      <c r="G10" s="1124"/>
      <c r="H10" s="1243"/>
      <c r="I10" s="1123" t="s">
        <v>614</v>
      </c>
      <c r="J10" s="1124"/>
      <c r="K10" s="1243"/>
      <c r="L10" s="1123" t="str">
        <f>L8</f>
        <v>R.2. 3.31</v>
      </c>
      <c r="M10" s="1124"/>
      <c r="N10" s="1243"/>
      <c r="O10" s="1240">
        <v>0</v>
      </c>
      <c r="P10" s="1241"/>
      <c r="Q10" s="1246"/>
      <c r="R10" s="1240">
        <v>3680</v>
      </c>
      <c r="S10" s="1241"/>
      <c r="T10" s="1246"/>
      <c r="U10" s="2010"/>
      <c r="V10" s="2011"/>
      <c r="W10" s="2000">
        <v>3680</v>
      </c>
      <c r="X10" s="1241"/>
      <c r="Y10" s="1246"/>
      <c r="Z10" s="1360"/>
      <c r="AA10" s="1361"/>
      <c r="AB10" s="1362"/>
      <c r="AC10" s="1360"/>
      <c r="AD10" s="1361"/>
      <c r="AE10" s="1362"/>
      <c r="AF10" s="1360"/>
      <c r="AG10" s="1361"/>
      <c r="AH10" s="1362"/>
      <c r="AI10" s="1360"/>
      <c r="AJ10" s="1361"/>
      <c r="AK10" s="1995"/>
      <c r="AL10" s="3"/>
    </row>
    <row r="11" spans="1:38" ht="21" customHeight="1" x14ac:dyDescent="0.15">
      <c r="A11" s="2029"/>
      <c r="B11" s="37"/>
      <c r="C11" s="217"/>
      <c r="D11" s="19"/>
      <c r="E11" s="19"/>
      <c r="F11" s="1136"/>
      <c r="G11" s="1127"/>
      <c r="H11" s="970"/>
      <c r="I11" s="1123"/>
      <c r="J11" s="1124"/>
      <c r="K11" s="1243"/>
      <c r="L11" s="1123"/>
      <c r="M11" s="1124"/>
      <c r="N11" s="1243"/>
      <c r="O11" s="1240"/>
      <c r="P11" s="1241"/>
      <c r="Q11" s="1246"/>
      <c r="R11" s="1240"/>
      <c r="S11" s="1241"/>
      <c r="T11" s="1246"/>
      <c r="U11" s="2010"/>
      <c r="V11" s="2011"/>
      <c r="W11" s="2000"/>
      <c r="X11" s="1241"/>
      <c r="Y11" s="1246"/>
      <c r="Z11" s="1349"/>
      <c r="AA11" s="1350"/>
      <c r="AB11" s="1351"/>
      <c r="AC11" s="1349"/>
      <c r="AD11" s="1350"/>
      <c r="AE11" s="1351"/>
      <c r="AF11" s="1349"/>
      <c r="AG11" s="1350"/>
      <c r="AH11" s="1351"/>
      <c r="AI11" s="1349"/>
      <c r="AJ11" s="1350"/>
      <c r="AK11" s="1990"/>
      <c r="AL11" s="3"/>
    </row>
    <row r="12" spans="1:38" ht="21" customHeight="1" x14ac:dyDescent="0.15">
      <c r="A12" s="2029"/>
      <c r="B12" s="37"/>
      <c r="C12" s="217"/>
      <c r="D12" s="19"/>
      <c r="E12" s="19"/>
      <c r="F12" s="1137"/>
      <c r="G12" s="1124"/>
      <c r="H12" s="1243"/>
      <c r="I12" s="1123"/>
      <c r="J12" s="1124"/>
      <c r="K12" s="1243"/>
      <c r="L12" s="1123"/>
      <c r="M12" s="1124"/>
      <c r="N12" s="1243"/>
      <c r="O12" s="1240"/>
      <c r="P12" s="1241"/>
      <c r="Q12" s="1246"/>
      <c r="R12" s="1240"/>
      <c r="S12" s="1241"/>
      <c r="T12" s="1246"/>
      <c r="U12" s="2010"/>
      <c r="V12" s="2011"/>
      <c r="W12" s="2000"/>
      <c r="X12" s="1241"/>
      <c r="Y12" s="1246"/>
      <c r="Z12" s="1360"/>
      <c r="AA12" s="1361"/>
      <c r="AB12" s="1362"/>
      <c r="AC12" s="1360"/>
      <c r="AD12" s="1361"/>
      <c r="AE12" s="1362"/>
      <c r="AF12" s="1360"/>
      <c r="AG12" s="1361"/>
      <c r="AH12" s="1362"/>
      <c r="AI12" s="1360"/>
      <c r="AJ12" s="1361"/>
      <c r="AK12" s="1995"/>
      <c r="AL12" s="3"/>
    </row>
    <row r="13" spans="1:38" ht="21" customHeight="1" x14ac:dyDescent="0.15">
      <c r="A13" s="2029"/>
      <c r="B13" s="37"/>
      <c r="C13" s="217"/>
      <c r="D13" s="19"/>
      <c r="E13" s="19"/>
      <c r="F13" s="1136"/>
      <c r="G13" s="1127"/>
      <c r="H13" s="970"/>
      <c r="I13" s="1123"/>
      <c r="J13" s="1124"/>
      <c r="K13" s="1243"/>
      <c r="L13" s="1126"/>
      <c r="M13" s="1127"/>
      <c r="N13" s="970"/>
      <c r="O13" s="1236"/>
      <c r="P13" s="1237"/>
      <c r="Q13" s="1244"/>
      <c r="R13" s="1236"/>
      <c r="S13" s="1237"/>
      <c r="T13" s="1244"/>
      <c r="U13" s="2010"/>
      <c r="V13" s="2011"/>
      <c r="W13" s="2002"/>
      <c r="X13" s="1237"/>
      <c r="Y13" s="1244"/>
      <c r="Z13" s="1349"/>
      <c r="AA13" s="1350"/>
      <c r="AB13" s="1351"/>
      <c r="AC13" s="1349"/>
      <c r="AD13" s="1350"/>
      <c r="AE13" s="1351"/>
      <c r="AF13" s="1349"/>
      <c r="AG13" s="1350"/>
      <c r="AH13" s="1351"/>
      <c r="AI13" s="1349"/>
      <c r="AJ13" s="1350"/>
      <c r="AK13" s="1990"/>
      <c r="AL13" s="3"/>
    </row>
    <row r="14" spans="1:38" ht="21" customHeight="1" x14ac:dyDescent="0.15">
      <c r="A14" s="2029"/>
      <c r="B14" s="37"/>
      <c r="C14" s="217"/>
      <c r="D14" s="19"/>
      <c r="E14" s="19"/>
      <c r="F14" s="1137"/>
      <c r="G14" s="1124"/>
      <c r="H14" s="1243"/>
      <c r="I14" s="1123"/>
      <c r="J14" s="1124"/>
      <c r="K14" s="1243"/>
      <c r="L14" s="1123"/>
      <c r="M14" s="1124"/>
      <c r="N14" s="1243"/>
      <c r="O14" s="1240"/>
      <c r="P14" s="1241"/>
      <c r="Q14" s="1246"/>
      <c r="R14" s="1349"/>
      <c r="S14" s="1350"/>
      <c r="T14" s="1351"/>
      <c r="U14" s="2010"/>
      <c r="V14" s="2011"/>
      <c r="W14" s="2000"/>
      <c r="X14" s="1241"/>
      <c r="Y14" s="1246"/>
      <c r="Z14" s="1349"/>
      <c r="AA14" s="1350"/>
      <c r="AB14" s="1351"/>
      <c r="AC14" s="1349"/>
      <c r="AD14" s="1350"/>
      <c r="AE14" s="1351"/>
      <c r="AF14" s="1349"/>
      <c r="AG14" s="1350"/>
      <c r="AH14" s="1351"/>
      <c r="AI14" s="1349"/>
      <c r="AJ14" s="1350"/>
      <c r="AK14" s="1990"/>
      <c r="AL14" s="3"/>
    </row>
    <row r="15" spans="1:38" ht="21" customHeight="1" x14ac:dyDescent="0.15">
      <c r="A15" s="2029"/>
      <c r="B15" s="37"/>
      <c r="C15" s="178"/>
      <c r="D15" s="19"/>
      <c r="E15" s="19"/>
      <c r="F15" s="1137"/>
      <c r="G15" s="1124"/>
      <c r="H15" s="1243"/>
      <c r="I15" s="1126"/>
      <c r="J15" s="1127"/>
      <c r="K15" s="970"/>
      <c r="L15" s="1123"/>
      <c r="M15" s="1124"/>
      <c r="N15" s="1243"/>
      <c r="O15" s="1236"/>
      <c r="P15" s="1237"/>
      <c r="Q15" s="1244"/>
      <c r="R15" s="1236"/>
      <c r="S15" s="1237"/>
      <c r="T15" s="1244"/>
      <c r="U15" s="2010"/>
      <c r="V15" s="2011"/>
      <c r="W15" s="2002"/>
      <c r="X15" s="1237"/>
      <c r="Y15" s="1244"/>
      <c r="Z15" s="1349"/>
      <c r="AA15" s="1350"/>
      <c r="AB15" s="1351"/>
      <c r="AC15" s="1363"/>
      <c r="AD15" s="1364"/>
      <c r="AE15" s="1365"/>
      <c r="AF15" s="1363"/>
      <c r="AG15" s="1364"/>
      <c r="AH15" s="1365"/>
      <c r="AI15" s="1363"/>
      <c r="AJ15" s="1364"/>
      <c r="AK15" s="1997"/>
      <c r="AL15" s="3"/>
    </row>
    <row r="16" spans="1:38" ht="21" customHeight="1" x14ac:dyDescent="0.15">
      <c r="A16" s="2029"/>
      <c r="B16" s="37"/>
      <c r="C16" s="178"/>
      <c r="D16" s="19"/>
      <c r="E16" s="19"/>
      <c r="F16" s="1137"/>
      <c r="G16" s="1124"/>
      <c r="H16" s="1243"/>
      <c r="I16" s="1123"/>
      <c r="J16" s="1124"/>
      <c r="K16" s="1243"/>
      <c r="L16" s="1123"/>
      <c r="M16" s="1124"/>
      <c r="N16" s="1243"/>
      <c r="O16" s="1240"/>
      <c r="P16" s="1241"/>
      <c r="Q16" s="1246"/>
      <c r="R16" s="1240"/>
      <c r="S16" s="1241"/>
      <c r="T16" s="1246"/>
      <c r="U16" s="2010"/>
      <c r="V16" s="2011"/>
      <c r="W16" s="2000"/>
      <c r="X16" s="1241"/>
      <c r="Y16" s="1246"/>
      <c r="Z16" s="1349"/>
      <c r="AA16" s="1350"/>
      <c r="AB16" s="1351"/>
      <c r="AC16" s="1349"/>
      <c r="AD16" s="1350"/>
      <c r="AE16" s="1351"/>
      <c r="AF16" s="1349"/>
      <c r="AG16" s="1350"/>
      <c r="AH16" s="1351"/>
      <c r="AI16" s="1349"/>
      <c r="AJ16" s="1350"/>
      <c r="AK16" s="1990"/>
      <c r="AL16" s="3"/>
    </row>
    <row r="17" spans="1:38" ht="21" customHeight="1" x14ac:dyDescent="0.15">
      <c r="A17" s="2029"/>
      <c r="B17" s="37"/>
      <c r="C17" s="45"/>
      <c r="D17" s="16"/>
      <c r="E17" s="16"/>
      <c r="F17" s="1136"/>
      <c r="G17" s="1127"/>
      <c r="H17" s="970"/>
      <c r="I17" s="1126"/>
      <c r="J17" s="1127"/>
      <c r="K17" s="970"/>
      <c r="L17" s="1123"/>
      <c r="M17" s="1124"/>
      <c r="N17" s="1243"/>
      <c r="O17" s="1240"/>
      <c r="P17" s="1241"/>
      <c r="Q17" s="1246"/>
      <c r="R17" s="1240"/>
      <c r="S17" s="1241"/>
      <c r="T17" s="1246"/>
      <c r="U17" s="2010"/>
      <c r="V17" s="2011"/>
      <c r="W17" s="2000"/>
      <c r="X17" s="1241"/>
      <c r="Y17" s="1246"/>
      <c r="Z17" s="1360"/>
      <c r="AA17" s="1361"/>
      <c r="AB17" s="1362"/>
      <c r="AC17" s="1349"/>
      <c r="AD17" s="1350"/>
      <c r="AE17" s="1351"/>
      <c r="AF17" s="1349"/>
      <c r="AG17" s="1350"/>
      <c r="AH17" s="1351"/>
      <c r="AI17" s="1349"/>
      <c r="AJ17" s="1350"/>
      <c r="AK17" s="1990"/>
      <c r="AL17" s="3"/>
    </row>
    <row r="18" spans="1:38" ht="21" customHeight="1" x14ac:dyDescent="0.15">
      <c r="A18" s="2029"/>
      <c r="B18" s="37"/>
      <c r="C18" s="178"/>
      <c r="D18" s="19"/>
      <c r="E18" s="19"/>
      <c r="F18" s="1137"/>
      <c r="G18" s="1124"/>
      <c r="H18" s="1243"/>
      <c r="I18" s="1123"/>
      <c r="J18" s="1124"/>
      <c r="K18" s="1243"/>
      <c r="L18" s="1126"/>
      <c r="M18" s="1127"/>
      <c r="N18" s="970"/>
      <c r="O18" s="1238"/>
      <c r="P18" s="1239"/>
      <c r="Q18" s="1245"/>
      <c r="R18" s="1238"/>
      <c r="S18" s="1239"/>
      <c r="T18" s="1245"/>
      <c r="U18" s="2010"/>
      <c r="V18" s="2011"/>
      <c r="W18" s="2007"/>
      <c r="X18" s="1239"/>
      <c r="Y18" s="1245"/>
      <c r="Z18" s="1349"/>
      <c r="AA18" s="1350"/>
      <c r="AB18" s="1351"/>
      <c r="AC18" s="1349"/>
      <c r="AD18" s="1350"/>
      <c r="AE18" s="1351"/>
      <c r="AF18" s="1349"/>
      <c r="AG18" s="1350"/>
      <c r="AH18" s="1351"/>
      <c r="AI18" s="1349"/>
      <c r="AJ18" s="1350"/>
      <c r="AK18" s="1990"/>
      <c r="AL18" s="3"/>
    </row>
    <row r="19" spans="1:38" ht="21" customHeight="1" x14ac:dyDescent="0.15">
      <c r="A19" s="2029"/>
      <c r="B19" s="37"/>
      <c r="C19" s="178"/>
      <c r="D19" s="19"/>
      <c r="E19" s="19"/>
      <c r="F19" s="1136"/>
      <c r="G19" s="1127"/>
      <c r="H19" s="970"/>
      <c r="I19" s="1123"/>
      <c r="J19" s="1124"/>
      <c r="K19" s="1243"/>
      <c r="L19" s="1123"/>
      <c r="M19" s="1124"/>
      <c r="N19" s="1243"/>
      <c r="O19" s="1240"/>
      <c r="P19" s="1241"/>
      <c r="Q19" s="1246"/>
      <c r="R19" s="1240"/>
      <c r="S19" s="1241"/>
      <c r="T19" s="1246"/>
      <c r="U19" s="2010"/>
      <c r="V19" s="2011"/>
      <c r="W19" s="2000"/>
      <c r="X19" s="1241"/>
      <c r="Y19" s="1246"/>
      <c r="Z19" s="1360"/>
      <c r="AA19" s="1361"/>
      <c r="AB19" s="1362"/>
      <c r="AC19" s="1360"/>
      <c r="AD19" s="1361"/>
      <c r="AE19" s="1362"/>
      <c r="AF19" s="1360"/>
      <c r="AG19" s="1361"/>
      <c r="AH19" s="1362"/>
      <c r="AI19" s="1360"/>
      <c r="AJ19" s="1361"/>
      <c r="AK19" s="1995"/>
      <c r="AL19" s="3"/>
    </row>
    <row r="20" spans="1:38" ht="21" customHeight="1" x14ac:dyDescent="0.15">
      <c r="A20" s="2029"/>
      <c r="B20" s="37"/>
      <c r="C20" s="178"/>
      <c r="D20" s="19"/>
      <c r="E20" s="19"/>
      <c r="F20" s="1137"/>
      <c r="G20" s="1124"/>
      <c r="H20" s="1243"/>
      <c r="I20" s="1134"/>
      <c r="J20" s="1133"/>
      <c r="K20" s="1242"/>
      <c r="L20" s="1126"/>
      <c r="M20" s="1127"/>
      <c r="N20" s="970"/>
      <c r="O20" s="1240"/>
      <c r="P20" s="1241"/>
      <c r="Q20" s="1246"/>
      <c r="R20" s="1240"/>
      <c r="S20" s="1241"/>
      <c r="T20" s="1246"/>
      <c r="U20" s="2010"/>
      <c r="V20" s="2011"/>
      <c r="W20" s="2000"/>
      <c r="X20" s="1241"/>
      <c r="Y20" s="1246"/>
      <c r="Z20" s="1349"/>
      <c r="AA20" s="1350"/>
      <c r="AB20" s="1351"/>
      <c r="AC20" s="1349"/>
      <c r="AD20" s="1350"/>
      <c r="AE20" s="1351"/>
      <c r="AF20" s="1349"/>
      <c r="AG20" s="1350"/>
      <c r="AH20" s="1351"/>
      <c r="AI20" s="1349"/>
      <c r="AJ20" s="1350"/>
      <c r="AK20" s="1990"/>
      <c r="AL20" s="3"/>
    </row>
    <row r="21" spans="1:38" ht="21" customHeight="1" x14ac:dyDescent="0.15">
      <c r="A21" s="2029"/>
      <c r="B21" s="37"/>
      <c r="C21" s="45"/>
      <c r="D21" s="16"/>
      <c r="E21" s="16"/>
      <c r="F21" s="1136"/>
      <c r="G21" s="1127"/>
      <c r="H21" s="970"/>
      <c r="I21" s="1123"/>
      <c r="J21" s="1124"/>
      <c r="K21" s="1243"/>
      <c r="L21" s="1123"/>
      <c r="M21" s="1124"/>
      <c r="N21" s="1243"/>
      <c r="O21" s="1240"/>
      <c r="P21" s="1241"/>
      <c r="Q21" s="1246"/>
      <c r="R21" s="1240"/>
      <c r="S21" s="1241"/>
      <c r="T21" s="1246"/>
      <c r="U21" s="2010"/>
      <c r="V21" s="2011"/>
      <c r="W21" s="2000"/>
      <c r="X21" s="1241"/>
      <c r="Y21" s="1246"/>
      <c r="Z21" s="1349"/>
      <c r="AA21" s="1350"/>
      <c r="AB21" s="1351"/>
      <c r="AC21" s="1360"/>
      <c r="AD21" s="1361"/>
      <c r="AE21" s="1362"/>
      <c r="AF21" s="1360"/>
      <c r="AG21" s="1361"/>
      <c r="AH21" s="1362"/>
      <c r="AI21" s="1360"/>
      <c r="AJ21" s="1361"/>
      <c r="AK21" s="1995"/>
      <c r="AL21" s="3"/>
    </row>
    <row r="22" spans="1:38" ht="21" customHeight="1" x14ac:dyDescent="0.15">
      <c r="A22" s="2029"/>
      <c r="B22" s="1126" t="s">
        <v>615</v>
      </c>
      <c r="C22" s="1127"/>
      <c r="D22" s="1127"/>
      <c r="E22" s="1127"/>
      <c r="F22" s="1136"/>
      <c r="G22" s="1127"/>
      <c r="H22" s="970"/>
      <c r="I22" s="1126"/>
      <c r="J22" s="1127"/>
      <c r="K22" s="970"/>
      <c r="L22" s="1126"/>
      <c r="M22" s="1127"/>
      <c r="N22" s="970"/>
      <c r="O22" s="1236">
        <f>SUM(O8:Q21)</f>
        <v>0</v>
      </c>
      <c r="P22" s="1237"/>
      <c r="Q22" s="1244"/>
      <c r="R22" s="1236">
        <f>SUM(R8:T21)</f>
        <v>84770</v>
      </c>
      <c r="S22" s="1237"/>
      <c r="T22" s="1244"/>
      <c r="U22" s="2025"/>
      <c r="V22" s="2026"/>
      <c r="W22" s="2002">
        <f>SUM(W8:Y21)</f>
        <v>84770</v>
      </c>
      <c r="X22" s="1237"/>
      <c r="Y22" s="1244"/>
      <c r="Z22" s="2003">
        <f>SUM(Z8:AB21)</f>
        <v>0</v>
      </c>
      <c r="AA22" s="2004"/>
      <c r="AB22" s="2005"/>
      <c r="AC22" s="1360">
        <f>SUM(AC8:AE21)</f>
        <v>0</v>
      </c>
      <c r="AD22" s="1361"/>
      <c r="AE22" s="1362"/>
      <c r="AF22" s="1360">
        <f>SUM(AF8:AH21)</f>
        <v>0</v>
      </c>
      <c r="AG22" s="1361"/>
      <c r="AH22" s="1362"/>
      <c r="AI22" s="1360">
        <f>SUM(AI8:AK21)</f>
        <v>0</v>
      </c>
      <c r="AJ22" s="1361"/>
      <c r="AK22" s="1995"/>
      <c r="AL22" s="3"/>
    </row>
    <row r="23" spans="1:38" ht="21" customHeight="1" x14ac:dyDescent="0.15">
      <c r="A23" s="1963" t="s">
        <v>616</v>
      </c>
      <c r="B23" s="167"/>
      <c r="C23" s="173"/>
      <c r="D23" s="218"/>
      <c r="E23" s="218"/>
      <c r="F23" s="1086"/>
      <c r="G23" s="1085"/>
      <c r="H23" s="1956"/>
      <c r="I23" s="1129"/>
      <c r="J23" s="1085"/>
      <c r="K23" s="1956"/>
      <c r="L23" s="1129"/>
      <c r="M23" s="1085"/>
      <c r="N23" s="1956"/>
      <c r="O23" s="1386"/>
      <c r="P23" s="1387"/>
      <c r="Q23" s="1388"/>
      <c r="R23" s="1386"/>
      <c r="S23" s="1387"/>
      <c r="T23" s="1388"/>
      <c r="U23" s="2008"/>
      <c r="V23" s="2009"/>
      <c r="W23" s="1999"/>
      <c r="X23" s="1387"/>
      <c r="Y23" s="1388"/>
      <c r="Z23" s="1368"/>
      <c r="AA23" s="1369"/>
      <c r="AB23" s="1370"/>
      <c r="AC23" s="1368"/>
      <c r="AD23" s="1369"/>
      <c r="AE23" s="1370"/>
      <c r="AF23" s="1368"/>
      <c r="AG23" s="1369"/>
      <c r="AH23" s="1370"/>
      <c r="AI23" s="1368"/>
      <c r="AJ23" s="1369"/>
      <c r="AK23" s="1996"/>
      <c r="AL23" s="3"/>
    </row>
    <row r="24" spans="1:38" ht="21" customHeight="1" x14ac:dyDescent="0.15">
      <c r="A24" s="2029"/>
      <c r="B24" s="29"/>
      <c r="C24" s="178"/>
      <c r="D24" s="19"/>
      <c r="E24" s="19"/>
      <c r="F24" s="1132"/>
      <c r="G24" s="1133"/>
      <c r="H24" s="1242"/>
      <c r="I24" s="1123"/>
      <c r="J24" s="1124"/>
      <c r="K24" s="1243"/>
      <c r="L24" s="1123"/>
      <c r="M24" s="1124"/>
      <c r="N24" s="1243"/>
      <c r="O24" s="1240"/>
      <c r="P24" s="1241"/>
      <c r="Q24" s="1246"/>
      <c r="R24" s="1240"/>
      <c r="S24" s="1241"/>
      <c r="T24" s="1246"/>
      <c r="U24" s="2010"/>
      <c r="V24" s="2011"/>
      <c r="W24" s="2000"/>
      <c r="X24" s="1241"/>
      <c r="Y24" s="1246"/>
      <c r="Z24" s="1349"/>
      <c r="AA24" s="1350"/>
      <c r="AB24" s="1351"/>
      <c r="AC24" s="1363"/>
      <c r="AD24" s="1364"/>
      <c r="AE24" s="1365"/>
      <c r="AF24" s="1363"/>
      <c r="AG24" s="1364"/>
      <c r="AH24" s="1365"/>
      <c r="AI24" s="1363"/>
      <c r="AJ24" s="1364"/>
      <c r="AK24" s="1997"/>
      <c r="AL24" s="3"/>
    </row>
    <row r="25" spans="1:38" ht="21" customHeight="1" x14ac:dyDescent="0.15">
      <c r="A25" s="2029"/>
      <c r="B25" s="29"/>
      <c r="C25" s="178"/>
      <c r="D25" s="19"/>
      <c r="E25" s="19"/>
      <c r="F25" s="1137"/>
      <c r="G25" s="1124"/>
      <c r="H25" s="1243"/>
      <c r="I25" s="1134"/>
      <c r="J25" s="1133"/>
      <c r="K25" s="1242"/>
      <c r="L25" s="1123"/>
      <c r="M25" s="1124"/>
      <c r="N25" s="1243"/>
      <c r="O25" s="1240"/>
      <c r="P25" s="1241"/>
      <c r="Q25" s="1246"/>
      <c r="R25" s="1240"/>
      <c r="S25" s="1241"/>
      <c r="T25" s="1246"/>
      <c r="U25" s="2025"/>
      <c r="V25" s="2026"/>
      <c r="W25" s="2000"/>
      <c r="X25" s="1241"/>
      <c r="Y25" s="1246"/>
      <c r="Z25" s="1349"/>
      <c r="AA25" s="1350"/>
      <c r="AB25" s="1351"/>
      <c r="AC25" s="1349"/>
      <c r="AD25" s="1350"/>
      <c r="AE25" s="1351"/>
      <c r="AF25" s="1349"/>
      <c r="AG25" s="1350"/>
      <c r="AH25" s="1351"/>
      <c r="AI25" s="1349"/>
      <c r="AJ25" s="1350"/>
      <c r="AK25" s="1990"/>
      <c r="AL25" s="3"/>
    </row>
    <row r="26" spans="1:38" ht="21" customHeight="1" x14ac:dyDescent="0.15">
      <c r="A26" s="2030"/>
      <c r="B26" s="1070" t="s">
        <v>148</v>
      </c>
      <c r="C26" s="1070"/>
      <c r="D26" s="1070"/>
      <c r="E26" s="27"/>
      <c r="F26" s="1069"/>
      <c r="G26" s="1070"/>
      <c r="H26" s="1071"/>
      <c r="I26" s="1082"/>
      <c r="J26" s="1070"/>
      <c r="K26" s="1071"/>
      <c r="L26" s="1082"/>
      <c r="M26" s="1070"/>
      <c r="N26" s="1071"/>
      <c r="O26" s="1258">
        <f>SUM(P23:P25)</f>
        <v>0</v>
      </c>
      <c r="P26" s="1259"/>
      <c r="Q26" s="1282"/>
      <c r="R26" s="1258">
        <f>SUM(S23:S25)</f>
        <v>0</v>
      </c>
      <c r="S26" s="1259"/>
      <c r="T26" s="1282"/>
      <c r="U26" s="2027"/>
      <c r="V26" s="2028"/>
      <c r="W26" s="2001">
        <f>SUM(X23:X25)</f>
        <v>0</v>
      </c>
      <c r="X26" s="1259"/>
      <c r="Y26" s="1282"/>
      <c r="Z26" s="1357">
        <f>SUM(AA23:AA25)</f>
        <v>0</v>
      </c>
      <c r="AA26" s="1358"/>
      <c r="AB26" s="1359"/>
      <c r="AC26" s="1357">
        <f>SUM(AD23:AD25)</f>
        <v>0</v>
      </c>
      <c r="AD26" s="1358"/>
      <c r="AE26" s="1359"/>
      <c r="AF26" s="1357">
        <f>SUM(AG23:AG25)</f>
        <v>0</v>
      </c>
      <c r="AG26" s="1358"/>
      <c r="AH26" s="1359"/>
      <c r="AI26" s="1357">
        <f>SUM(AJ23:AJ25)</f>
        <v>0</v>
      </c>
      <c r="AJ26" s="1358"/>
      <c r="AK26" s="1991"/>
      <c r="AL26" s="3"/>
    </row>
    <row r="27" spans="1:38" ht="21" customHeight="1" x14ac:dyDescent="0.15">
      <c r="A27" s="1096" t="s">
        <v>617</v>
      </c>
      <c r="B27" s="1052"/>
      <c r="C27" s="1052"/>
      <c r="D27" s="1052"/>
      <c r="E27" s="1052"/>
      <c r="F27" s="1096"/>
      <c r="G27" s="1052"/>
      <c r="H27" s="971"/>
      <c r="I27" s="1255"/>
      <c r="J27" s="1052"/>
      <c r="K27" s="971"/>
      <c r="L27" s="1255"/>
      <c r="M27" s="1052"/>
      <c r="N27" s="971"/>
      <c r="O27" s="1256">
        <f>O22+O26</f>
        <v>0</v>
      </c>
      <c r="P27" s="1257"/>
      <c r="Q27" s="1281"/>
      <c r="R27" s="1256">
        <f>R22+R26</f>
        <v>84770</v>
      </c>
      <c r="S27" s="1257"/>
      <c r="T27" s="1281"/>
      <c r="U27" s="2023"/>
      <c r="V27" s="2024"/>
      <c r="W27" s="2006">
        <f>W22+W26</f>
        <v>84770</v>
      </c>
      <c r="X27" s="1257"/>
      <c r="Y27" s="1281"/>
      <c r="Z27" s="1992">
        <f>Z22+Z26</f>
        <v>0</v>
      </c>
      <c r="AA27" s="1993"/>
      <c r="AB27" s="1998"/>
      <c r="AC27" s="1992">
        <f>AC22+AC26</f>
        <v>0</v>
      </c>
      <c r="AD27" s="1993"/>
      <c r="AE27" s="1998"/>
      <c r="AF27" s="1992">
        <f>AF22+AF26</f>
        <v>0</v>
      </c>
      <c r="AG27" s="1993"/>
      <c r="AH27" s="1998"/>
      <c r="AI27" s="1992">
        <f>AI22+AI26</f>
        <v>0</v>
      </c>
      <c r="AJ27" s="1993"/>
      <c r="AK27" s="1994"/>
      <c r="AL27" s="3"/>
    </row>
    <row r="28" spans="1:38" x14ac:dyDescent="0.15">
      <c r="A28" s="190" t="s">
        <v>618</v>
      </c>
      <c r="B28" s="190"/>
      <c r="C28" s="190"/>
      <c r="D28" s="190"/>
      <c r="E28" s="190"/>
      <c r="F28" s="190"/>
      <c r="G28" s="190"/>
      <c r="H28" s="190"/>
      <c r="I28" s="190"/>
      <c r="J28" s="190"/>
      <c r="K28" s="219"/>
      <c r="L28" s="219"/>
      <c r="M28" s="219"/>
      <c r="N28" s="219"/>
      <c r="O28" s="219"/>
      <c r="P28" s="219"/>
      <c r="Q28" s="219"/>
      <c r="R28" s="219"/>
      <c r="S28" s="219"/>
      <c r="T28" s="219"/>
      <c r="U28" s="219"/>
      <c r="V28" s="219"/>
      <c r="W28" s="219"/>
    </row>
    <row r="29" spans="1:38" x14ac:dyDescent="0.15">
      <c r="A29" s="219"/>
      <c r="B29" s="219"/>
      <c r="C29" s="219"/>
      <c r="D29" s="219"/>
      <c r="E29" s="219"/>
      <c r="F29" s="219"/>
      <c r="G29" s="219"/>
      <c r="H29" s="219"/>
      <c r="I29" s="219"/>
      <c r="J29" s="219"/>
      <c r="K29" s="219"/>
      <c r="L29" s="219"/>
      <c r="M29" s="219"/>
      <c r="N29" s="219"/>
      <c r="O29" s="219"/>
      <c r="P29" s="219"/>
      <c r="Q29" s="219"/>
      <c r="R29" s="219"/>
      <c r="S29" s="219"/>
      <c r="T29" s="219"/>
      <c r="U29" s="219"/>
      <c r="V29" s="219"/>
      <c r="W29" s="219"/>
    </row>
    <row r="30" spans="1:38" x14ac:dyDescent="0.15">
      <c r="A30" s="219"/>
      <c r="B30" s="219"/>
      <c r="C30" s="219"/>
      <c r="D30" s="219"/>
      <c r="E30" s="219"/>
      <c r="F30" s="219"/>
      <c r="G30" s="219"/>
      <c r="H30" s="219"/>
      <c r="I30" s="219"/>
      <c r="J30" s="219"/>
      <c r="K30" s="219"/>
      <c r="L30" s="219"/>
      <c r="M30" s="219"/>
      <c r="N30" s="219"/>
      <c r="O30" s="219"/>
      <c r="P30" s="219"/>
      <c r="Q30" s="219"/>
      <c r="R30" s="219"/>
      <c r="S30" s="219"/>
      <c r="T30" s="219"/>
      <c r="U30" s="219"/>
      <c r="V30" s="219"/>
      <c r="W30" s="219"/>
    </row>
    <row r="31" spans="1:38" x14ac:dyDescent="0.15">
      <c r="A31" s="219"/>
      <c r="B31" s="219"/>
      <c r="C31" s="219"/>
      <c r="D31" s="219"/>
      <c r="E31" s="219"/>
      <c r="F31" s="219"/>
      <c r="G31" s="219"/>
      <c r="H31" s="219"/>
      <c r="I31" s="219"/>
      <c r="J31" s="219"/>
    </row>
  </sheetData>
  <mergeCells count="239">
    <mergeCell ref="A27:E27"/>
    <mergeCell ref="U19:V19"/>
    <mergeCell ref="U24:V24"/>
    <mergeCell ref="U23:V23"/>
    <mergeCell ref="U27:V27"/>
    <mergeCell ref="U25:V25"/>
    <mergeCell ref="U26:V26"/>
    <mergeCell ref="U20:V20"/>
    <mergeCell ref="F19:H19"/>
    <mergeCell ref="R19:T19"/>
    <mergeCell ref="U21:V21"/>
    <mergeCell ref="B22:E22"/>
    <mergeCell ref="U22:V22"/>
    <mergeCell ref="A23:A26"/>
    <mergeCell ref="B26:D26"/>
    <mergeCell ref="R21:T21"/>
    <mergeCell ref="I21:K21"/>
    <mergeCell ref="O21:Q21"/>
    <mergeCell ref="I22:K22"/>
    <mergeCell ref="I23:K23"/>
    <mergeCell ref="A8:A22"/>
    <mergeCell ref="U18:V18"/>
    <mergeCell ref="U13:V13"/>
    <mergeCell ref="U9:V9"/>
    <mergeCell ref="AG2:AJ2"/>
    <mergeCell ref="A6:A7"/>
    <mergeCell ref="B6:B7"/>
    <mergeCell ref="C6:D7"/>
    <mergeCell ref="G6:G7"/>
    <mergeCell ref="J6:J7"/>
    <mergeCell ref="L6:N7"/>
    <mergeCell ref="O6:Q7"/>
    <mergeCell ref="AG4:AK4"/>
    <mergeCell ref="A3:AK3"/>
    <mergeCell ref="R6:T7"/>
    <mergeCell ref="U6:V7"/>
    <mergeCell ref="W6:AK6"/>
    <mergeCell ref="A4:B4"/>
    <mergeCell ref="F17:H17"/>
    <mergeCell ref="F18:H18"/>
    <mergeCell ref="F15:H15"/>
    <mergeCell ref="U14:V14"/>
    <mergeCell ref="U15:V15"/>
    <mergeCell ref="U16:V16"/>
    <mergeCell ref="U17:V17"/>
    <mergeCell ref="I15:K15"/>
    <mergeCell ref="I16:K16"/>
    <mergeCell ref="I17:K17"/>
    <mergeCell ref="L15:N15"/>
    <mergeCell ref="L16:N16"/>
    <mergeCell ref="R15:T15"/>
    <mergeCell ref="R16:T16"/>
    <mergeCell ref="F16:H16"/>
    <mergeCell ref="O17:Q17"/>
    <mergeCell ref="L17:N17"/>
    <mergeCell ref="L18:N18"/>
    <mergeCell ref="O15:Q15"/>
    <mergeCell ref="O16:Q16"/>
    <mergeCell ref="I18:K18"/>
    <mergeCell ref="F8:H8"/>
    <mergeCell ref="F9:H9"/>
    <mergeCell ref="F10:H10"/>
    <mergeCell ref="F11:H11"/>
    <mergeCell ref="R14:T14"/>
    <mergeCell ref="L11:N11"/>
    <mergeCell ref="L12:N12"/>
    <mergeCell ref="L13:N13"/>
    <mergeCell ref="L14:N14"/>
    <mergeCell ref="O14:Q14"/>
    <mergeCell ref="I11:K11"/>
    <mergeCell ref="I12:K12"/>
    <mergeCell ref="I13:K13"/>
    <mergeCell ref="I14:K14"/>
    <mergeCell ref="F12:H12"/>
    <mergeCell ref="F13:H13"/>
    <mergeCell ref="F14:H14"/>
    <mergeCell ref="I8:K8"/>
    <mergeCell ref="I9:K9"/>
    <mergeCell ref="I10:K10"/>
    <mergeCell ref="L8:N8"/>
    <mergeCell ref="L9:N9"/>
    <mergeCell ref="L10:N10"/>
    <mergeCell ref="O13:Q13"/>
    <mergeCell ref="L22:N22"/>
    <mergeCell ref="L23:N23"/>
    <mergeCell ref="F20:H20"/>
    <mergeCell ref="F21:H21"/>
    <mergeCell ref="F22:H22"/>
    <mergeCell ref="F23:H23"/>
    <mergeCell ref="I20:K20"/>
    <mergeCell ref="L20:N20"/>
    <mergeCell ref="L21:N21"/>
    <mergeCell ref="I25:K25"/>
    <mergeCell ref="I24:K24"/>
    <mergeCell ref="R26:T26"/>
    <mergeCell ref="R27:T27"/>
    <mergeCell ref="F27:H27"/>
    <mergeCell ref="I27:K27"/>
    <mergeCell ref="F24:H24"/>
    <mergeCell ref="F25:H25"/>
    <mergeCell ref="F26:H26"/>
    <mergeCell ref="L27:N27"/>
    <mergeCell ref="L24:N24"/>
    <mergeCell ref="L25:N25"/>
    <mergeCell ref="L26:N26"/>
    <mergeCell ref="I26:K26"/>
    <mergeCell ref="R25:T25"/>
    <mergeCell ref="R8:T8"/>
    <mergeCell ref="R9:T9"/>
    <mergeCell ref="R10:T10"/>
    <mergeCell ref="R18:T18"/>
    <mergeCell ref="R17:T17"/>
    <mergeCell ref="R11:T11"/>
    <mergeCell ref="U10:V10"/>
    <mergeCell ref="U11:V11"/>
    <mergeCell ref="U12:V12"/>
    <mergeCell ref="I19:K19"/>
    <mergeCell ref="AF16:AH16"/>
    <mergeCell ref="AF17:AH17"/>
    <mergeCell ref="AC8:AE8"/>
    <mergeCell ref="AC9:AE9"/>
    <mergeCell ref="AC10:AE10"/>
    <mergeCell ref="AC11:AE11"/>
    <mergeCell ref="Z13:AB13"/>
    <mergeCell ref="Z14:AB14"/>
    <mergeCell ref="Z8:AB8"/>
    <mergeCell ref="Z9:AB9"/>
    <mergeCell ref="Z10:AB10"/>
    <mergeCell ref="Z11:AB11"/>
    <mergeCell ref="AC13:AE13"/>
    <mergeCell ref="AC14:AE14"/>
    <mergeCell ref="Z15:AB15"/>
    <mergeCell ref="Z16:AB16"/>
    <mergeCell ref="Z17:AB17"/>
    <mergeCell ref="Z12:AB12"/>
    <mergeCell ref="W15:Y15"/>
    <mergeCell ref="W16:Y16"/>
    <mergeCell ref="W17:Y17"/>
    <mergeCell ref="U8:V8"/>
    <mergeCell ref="W11:Y11"/>
    <mergeCell ref="W9:Y9"/>
    <mergeCell ref="W10:Y10"/>
    <mergeCell ref="W20:Y20"/>
    <mergeCell ref="W12:Y12"/>
    <mergeCell ref="W13:Y13"/>
    <mergeCell ref="W18:Y18"/>
    <mergeCell ref="W14:Y14"/>
    <mergeCell ref="L19:N19"/>
    <mergeCell ref="O19:Q19"/>
    <mergeCell ref="O18:Q18"/>
    <mergeCell ref="O20:Q20"/>
    <mergeCell ref="O11:Q11"/>
    <mergeCell ref="O12:Q12"/>
    <mergeCell ref="R20:T20"/>
    <mergeCell ref="O22:Q22"/>
    <mergeCell ref="O23:Q23"/>
    <mergeCell ref="O24:Q24"/>
    <mergeCell ref="R22:T22"/>
    <mergeCell ref="R23:T23"/>
    <mergeCell ref="R24:T24"/>
    <mergeCell ref="W27:Y27"/>
    <mergeCell ref="Z25:AB25"/>
    <mergeCell ref="Z26:AB26"/>
    <mergeCell ref="Z24:AB24"/>
    <mergeCell ref="O25:Q25"/>
    <mergeCell ref="O26:Q26"/>
    <mergeCell ref="O27:Q27"/>
    <mergeCell ref="W21:Y21"/>
    <mergeCell ref="W19:Y19"/>
    <mergeCell ref="W26:Y26"/>
    <mergeCell ref="W22:Y22"/>
    <mergeCell ref="W23:Y23"/>
    <mergeCell ref="W24:Y24"/>
    <mergeCell ref="Z23:AB23"/>
    <mergeCell ref="Z19:AB19"/>
    <mergeCell ref="Z20:AB20"/>
    <mergeCell ref="Z21:AB21"/>
    <mergeCell ref="Z22:AB22"/>
    <mergeCell ref="W25:Y25"/>
    <mergeCell ref="AI8:AK8"/>
    <mergeCell ref="AI9:AK9"/>
    <mergeCell ref="AI10:AK10"/>
    <mergeCell ref="AI11:AK11"/>
    <mergeCell ref="AI16:AK16"/>
    <mergeCell ref="AI17:AK17"/>
    <mergeCell ref="O8:Q8"/>
    <mergeCell ref="O9:Q9"/>
    <mergeCell ref="O10:Q10"/>
    <mergeCell ref="W8:Y8"/>
    <mergeCell ref="AC17:AE17"/>
    <mergeCell ref="AC16:AE16"/>
    <mergeCell ref="AC15:AE15"/>
    <mergeCell ref="R12:T12"/>
    <mergeCell ref="R13:T13"/>
    <mergeCell ref="AF14:AH14"/>
    <mergeCell ref="AC12:AE12"/>
    <mergeCell ref="AF8:AH8"/>
    <mergeCell ref="AF9:AH9"/>
    <mergeCell ref="AF10:AH10"/>
    <mergeCell ref="AF11:AH11"/>
    <mergeCell ref="AF12:AH12"/>
    <mergeCell ref="AF13:AH13"/>
    <mergeCell ref="AF15:AH15"/>
    <mergeCell ref="AC26:AE26"/>
    <mergeCell ref="Z27:AB27"/>
    <mergeCell ref="AC27:AE27"/>
    <mergeCell ref="AF26:AH26"/>
    <mergeCell ref="AF27:AH27"/>
    <mergeCell ref="AF18:AH18"/>
    <mergeCell ref="AC19:AE19"/>
    <mergeCell ref="AF25:AH25"/>
    <mergeCell ref="AC22:AE22"/>
    <mergeCell ref="AC21:AE21"/>
    <mergeCell ref="AC18:AE18"/>
    <mergeCell ref="AC20:AE20"/>
    <mergeCell ref="AF19:AH19"/>
    <mergeCell ref="AF20:AH20"/>
    <mergeCell ref="AC23:AE23"/>
    <mergeCell ref="AC24:AE24"/>
    <mergeCell ref="AF22:AH22"/>
    <mergeCell ref="AF23:AH23"/>
    <mergeCell ref="AC25:AE25"/>
    <mergeCell ref="AF24:AH24"/>
    <mergeCell ref="AF21:AH21"/>
    <mergeCell ref="Z18:AB18"/>
    <mergeCell ref="AI25:AK25"/>
    <mergeCell ref="AI26:AK26"/>
    <mergeCell ref="AI27:AK27"/>
    <mergeCell ref="AI20:AK20"/>
    <mergeCell ref="AI21:AK21"/>
    <mergeCell ref="AI22:AK22"/>
    <mergeCell ref="AI23:AK23"/>
    <mergeCell ref="AI19:AK19"/>
    <mergeCell ref="AI12:AK12"/>
    <mergeCell ref="AI13:AK13"/>
    <mergeCell ref="AI14:AK14"/>
    <mergeCell ref="AI15:AK15"/>
    <mergeCell ref="AI24:AK24"/>
    <mergeCell ref="AI18:AK18"/>
  </mergeCells>
  <phoneticPr fontId="2"/>
  <pageMargins left="0.59055118110236227" right="0.39370078740157483" top="0.39370078740157483" bottom="0.19685039370078741" header="0.51181102362204722" footer="0.19685039370078741"/>
  <pageSetup paperSize="9" orientation="landscape" r:id="rId1"/>
  <headerFooter alignWithMargins="0">
    <oddFooter>&amp;C
- 20 -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1"/>
  <sheetViews>
    <sheetView zoomScale="130" zoomScaleNormal="130" workbookViewId="0">
      <selection activeCell="D9" sqref="D9:Q9"/>
    </sheetView>
  </sheetViews>
  <sheetFormatPr defaultRowHeight="13.5" x14ac:dyDescent="0.15"/>
  <cols>
    <col min="1" max="1" width="0.75" style="2" customWidth="1"/>
    <col min="2" max="2" width="3.125" style="2" customWidth="1"/>
    <col min="3" max="4" width="0.75" style="2" customWidth="1"/>
    <col min="5" max="5" width="1.625" style="2" customWidth="1"/>
    <col min="6" max="6" width="0.75" style="2" customWidth="1"/>
    <col min="7" max="7" width="0.375" style="2" customWidth="1"/>
    <col min="8" max="8" width="4" style="2" customWidth="1"/>
    <col min="9" max="10" width="0.5" style="2" customWidth="1"/>
    <col min="11" max="11" width="4" style="2" customWidth="1"/>
    <col min="12" max="13" width="0.5" style="2" customWidth="1"/>
    <col min="14" max="14" width="3" style="2" customWidth="1"/>
    <col min="15" max="15" width="0.375" style="2" customWidth="1"/>
    <col min="16" max="16" width="0.625" style="2" customWidth="1"/>
    <col min="17" max="17" width="4.125" style="2" customWidth="1"/>
    <col min="18" max="19" width="0.625" style="2" customWidth="1"/>
    <col min="20" max="20" width="4.125" style="2" customWidth="1"/>
    <col min="21" max="22" width="0.625" style="2" customWidth="1"/>
    <col min="23" max="23" width="4.25" style="2" customWidth="1"/>
    <col min="24" max="25" width="0.625" style="2" customWidth="1"/>
    <col min="26" max="26" width="4.25" style="2" customWidth="1"/>
    <col min="27" max="28" width="0.625" style="2" customWidth="1"/>
    <col min="29" max="29" width="4.125" style="2" customWidth="1"/>
    <col min="30" max="31" width="0.625" style="2" customWidth="1"/>
    <col min="32" max="32" width="4.625" style="2" customWidth="1"/>
    <col min="33" max="34" width="0.625" style="2" customWidth="1"/>
    <col min="35" max="35" width="4.75" style="2" customWidth="1"/>
    <col min="36" max="36" width="0.625" style="2" customWidth="1"/>
    <col min="37" max="37" width="0.75" style="2" customWidth="1"/>
    <col min="38" max="38" width="4.125" style="2" customWidth="1"/>
    <col min="39" max="40" width="0.625" style="2" customWidth="1"/>
    <col min="41" max="41" width="4.75" style="2" customWidth="1"/>
    <col min="42" max="43" width="0.625" style="2" customWidth="1"/>
    <col min="44" max="44" width="4.125" style="2" customWidth="1"/>
    <col min="45" max="46" width="0.625" style="2" customWidth="1"/>
    <col min="47" max="47" width="4.125" style="2" customWidth="1"/>
    <col min="48" max="49" width="0.625" style="2" customWidth="1"/>
    <col min="50" max="50" width="4.25" style="2" customWidth="1"/>
    <col min="51" max="52" width="0.625" style="2" customWidth="1"/>
    <col min="53" max="53" width="4.125" style="2" customWidth="1"/>
    <col min="54" max="55" width="0.625" style="2" customWidth="1"/>
    <col min="56" max="56" width="4.25" style="2" customWidth="1"/>
    <col min="57" max="58" width="0.625" style="2" customWidth="1"/>
    <col min="59" max="59" width="4.125" style="2" customWidth="1"/>
    <col min="60" max="61" width="0.625" style="2" customWidth="1"/>
    <col min="62" max="62" width="4.125" style="2" customWidth="1"/>
    <col min="63" max="64" width="0.625" style="2" customWidth="1"/>
    <col min="65" max="65" width="4.125" style="2" customWidth="1"/>
    <col min="66" max="66" width="0.5" style="2" customWidth="1"/>
    <col min="67" max="67" width="0.625" style="2" hidden="1" customWidth="1"/>
    <col min="68" max="68" width="0.625" style="2" customWidth="1"/>
    <col min="69" max="69" width="5.375" style="2" customWidth="1"/>
    <col min="70" max="70" width="0.5" style="2" customWidth="1"/>
    <col min="71" max="71" width="0.625" style="2" customWidth="1"/>
    <col min="72" max="72" width="3.625" style="2" customWidth="1"/>
    <col min="73" max="74" width="0.625" style="2" customWidth="1"/>
    <col min="75" max="75" width="4.5" style="2" customWidth="1"/>
    <col min="76" max="76" width="1.25" style="2" customWidth="1"/>
    <col min="77" max="77" width="0.625" style="2" customWidth="1"/>
    <col min="78" max="78" width="3.625" style="2" customWidth="1"/>
    <col min="79" max="79" width="0.625" style="2" customWidth="1"/>
    <col min="80" max="80" width="0.75" style="2" customWidth="1"/>
    <col min="81" max="81" width="3.625" style="2" customWidth="1"/>
    <col min="82" max="82" width="0.75" style="2" customWidth="1"/>
    <col min="83" max="16384" width="9" style="2"/>
  </cols>
  <sheetData>
    <row r="1" spans="1:82" ht="12" customHeight="1" x14ac:dyDescent="0.15">
      <c r="AV1" s="3"/>
      <c r="AW1" s="3"/>
      <c r="AX1" s="220" t="s">
        <v>737</v>
      </c>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7"/>
      <c r="CB1" s="221" t="s">
        <v>738</v>
      </c>
      <c r="CC1" s="7"/>
      <c r="CD1" s="7"/>
    </row>
    <row r="2" spans="1:82" ht="4.5" customHeight="1" x14ac:dyDescent="0.15">
      <c r="AM2" s="8"/>
      <c r="AN2" s="8"/>
      <c r="AO2" s="8"/>
      <c r="AP2" s="8"/>
      <c r="AQ2" s="8"/>
      <c r="AR2" s="8"/>
      <c r="AS2" s="8"/>
      <c r="AT2" s="8"/>
      <c r="AU2" s="8"/>
      <c r="AV2" s="8"/>
      <c r="AW2" s="8"/>
      <c r="AX2" s="8"/>
      <c r="AY2" s="8"/>
      <c r="AZ2" s="8"/>
      <c r="BA2" s="8"/>
      <c r="BB2" s="8"/>
      <c r="BC2" s="8"/>
      <c r="BM2" s="95"/>
      <c r="BN2" s="95"/>
      <c r="BO2" s="95"/>
      <c r="BP2" s="95"/>
      <c r="BQ2" s="95"/>
      <c r="BR2" s="95"/>
      <c r="BS2" s="95"/>
      <c r="BT2" s="95"/>
      <c r="BU2" s="95"/>
      <c r="BV2" s="95"/>
      <c r="BW2" s="95"/>
      <c r="BX2" s="95"/>
      <c r="BY2" s="95"/>
      <c r="BZ2" s="95"/>
      <c r="CA2" s="95"/>
      <c r="CB2" s="95"/>
      <c r="CC2" s="95"/>
      <c r="CD2" s="95"/>
    </row>
    <row r="3" spans="1:82" ht="20.25" customHeight="1" x14ac:dyDescent="0.15">
      <c r="A3" s="1172" t="s">
        <v>1057</v>
      </c>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c r="AK3" s="1172"/>
      <c r="AL3" s="1172"/>
      <c r="AM3" s="1172"/>
      <c r="AN3" s="1172"/>
      <c r="AO3" s="1172"/>
      <c r="AP3" s="1172"/>
      <c r="AQ3" s="1172"/>
      <c r="AR3" s="1172"/>
      <c r="AS3" s="1172"/>
      <c r="AT3" s="1172"/>
      <c r="AU3" s="1172"/>
      <c r="AV3" s="1172"/>
      <c r="AW3" s="1172"/>
      <c r="AX3" s="1172"/>
      <c r="AY3" s="1172"/>
      <c r="AZ3" s="1172"/>
      <c r="BA3" s="1172"/>
      <c r="BB3" s="1172"/>
      <c r="BC3" s="1172"/>
      <c r="BD3" s="1172"/>
      <c r="BE3" s="1172"/>
      <c r="BF3" s="1172"/>
      <c r="BG3" s="1172"/>
      <c r="BH3" s="1172"/>
      <c r="BI3" s="1172"/>
      <c r="BJ3" s="1172"/>
      <c r="BK3" s="1172"/>
      <c r="BL3" s="1172"/>
      <c r="BM3" s="1172"/>
      <c r="BN3" s="1172"/>
      <c r="BO3" s="1172"/>
      <c r="BP3" s="1172"/>
      <c r="BQ3" s="1172"/>
      <c r="BR3" s="1172"/>
      <c r="BS3" s="1172"/>
      <c r="BT3" s="1172"/>
      <c r="BU3" s="1172"/>
      <c r="BV3" s="1172"/>
      <c r="BW3" s="1172"/>
      <c r="BX3" s="1172"/>
      <c r="BY3" s="1172"/>
      <c r="BZ3" s="1172"/>
      <c r="CA3" s="1172"/>
      <c r="CB3" s="1172"/>
      <c r="CC3" s="1172"/>
      <c r="CD3" s="1172"/>
    </row>
    <row r="4" spans="1:82" s="1" customFormat="1" ht="13.5" customHeight="1" x14ac:dyDescent="0.15">
      <c r="A4" s="1083" t="s">
        <v>619</v>
      </c>
      <c r="B4" s="1083"/>
      <c r="C4" s="1083"/>
      <c r="D4" s="1083"/>
      <c r="E4" s="1083"/>
      <c r="F4" s="1083"/>
      <c r="G4" s="1083"/>
      <c r="H4" s="1083"/>
      <c r="I4" s="1083"/>
      <c r="J4" s="1083"/>
      <c r="K4" s="1083"/>
      <c r="L4" s="1083"/>
      <c r="M4" s="1083"/>
      <c r="N4" s="1083"/>
      <c r="O4" s="1083"/>
      <c r="P4" s="1083"/>
      <c r="Q4" s="1083"/>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row>
    <row r="5" spans="1:82" ht="7.5" customHeight="1" x14ac:dyDescent="0.15">
      <c r="A5" s="3"/>
      <c r="B5" s="96"/>
      <c r="C5" s="222"/>
      <c r="D5" s="222"/>
      <c r="E5" s="222"/>
      <c r="F5" s="222"/>
      <c r="G5" s="222"/>
      <c r="H5" s="222"/>
      <c r="I5" s="222"/>
      <c r="J5" s="222"/>
      <c r="K5" s="222"/>
      <c r="L5" s="222"/>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row>
    <row r="6" spans="1:82" ht="15" customHeight="1" x14ac:dyDescent="0.15">
      <c r="A6" s="223"/>
      <c r="B6" s="2043" t="s">
        <v>620</v>
      </c>
      <c r="C6" s="2043"/>
      <c r="D6" s="2043"/>
      <c r="E6" s="2043"/>
      <c r="F6" s="2043"/>
      <c r="G6" s="2043"/>
      <c r="H6" s="2043"/>
      <c r="I6" s="2043"/>
      <c r="J6" s="2043"/>
      <c r="K6" s="2043"/>
      <c r="L6" s="2044"/>
      <c r="M6" s="2045" t="s">
        <v>621</v>
      </c>
      <c r="N6" s="2043"/>
      <c r="O6" s="2043"/>
      <c r="P6" s="2043"/>
      <c r="Q6" s="2043"/>
      <c r="R6" s="2043"/>
      <c r="S6" s="2043"/>
      <c r="T6" s="2043"/>
      <c r="U6" s="2043"/>
      <c r="V6" s="2043"/>
      <c r="W6" s="2043"/>
      <c r="X6" s="2043"/>
      <c r="Y6" s="2043"/>
      <c r="Z6" s="2043"/>
      <c r="AA6" s="2043"/>
      <c r="AB6" s="2043"/>
      <c r="AC6" s="2043"/>
      <c r="AD6" s="2043"/>
      <c r="AE6" s="2043"/>
      <c r="AF6" s="2043"/>
      <c r="AG6" s="2043"/>
      <c r="AH6" s="2043"/>
      <c r="AI6" s="2043"/>
      <c r="AJ6" s="2043"/>
      <c r="AK6" s="2043"/>
      <c r="AL6" s="2043"/>
      <c r="AM6" s="2043"/>
      <c r="AN6" s="2043"/>
      <c r="AO6" s="2043"/>
      <c r="AP6" s="2043"/>
      <c r="AQ6" s="2043"/>
      <c r="AR6" s="2043"/>
      <c r="AS6" s="2043"/>
      <c r="AT6" s="2043"/>
      <c r="AU6" s="2043"/>
      <c r="AV6" s="2043"/>
      <c r="AW6" s="2043"/>
      <c r="AX6" s="2043"/>
      <c r="AY6" s="2043"/>
      <c r="AZ6" s="2043"/>
      <c r="BA6" s="2043"/>
      <c r="BB6" s="2043"/>
      <c r="BC6" s="2043"/>
      <c r="BD6" s="2043"/>
      <c r="BE6" s="2043"/>
      <c r="BF6" s="2043"/>
      <c r="BG6" s="2043"/>
      <c r="BH6" s="2043"/>
      <c r="BI6" s="2043"/>
      <c r="BJ6" s="2043"/>
      <c r="BK6" s="2043"/>
      <c r="BL6" s="2043"/>
      <c r="BM6" s="2043"/>
      <c r="BN6" s="2044"/>
      <c r="BO6" s="224"/>
      <c r="BP6" s="224"/>
      <c r="BQ6" s="225" t="s">
        <v>739</v>
      </c>
      <c r="BR6" s="226"/>
      <c r="BS6" s="227"/>
      <c r="BT6" s="2046" t="s">
        <v>740</v>
      </c>
      <c r="BU6" s="2046"/>
      <c r="BV6" s="2046"/>
      <c r="BW6" s="2046"/>
      <c r="BX6" s="229"/>
      <c r="BY6" s="224"/>
      <c r="BZ6" s="228" t="s">
        <v>741</v>
      </c>
      <c r="CA6" s="224"/>
      <c r="CB6" s="230"/>
      <c r="CC6" s="228" t="s">
        <v>742</v>
      </c>
      <c r="CD6" s="226"/>
    </row>
    <row r="7" spans="1:82" ht="15" customHeight="1" x14ac:dyDescent="0.15">
      <c r="A7" s="2047" t="s">
        <v>622</v>
      </c>
      <c r="B7" s="2048"/>
      <c r="C7" s="2049"/>
      <c r="D7" s="231"/>
      <c r="E7" s="2074" t="s">
        <v>623</v>
      </c>
      <c r="F7" s="232"/>
      <c r="G7" s="231"/>
      <c r="H7" s="233" t="s">
        <v>624</v>
      </c>
      <c r="I7" s="234"/>
      <c r="J7" s="2053" t="s">
        <v>624</v>
      </c>
      <c r="K7" s="2054"/>
      <c r="L7" s="2055"/>
      <c r="M7" s="2056" t="s">
        <v>625</v>
      </c>
      <c r="N7" s="2041"/>
      <c r="O7" s="2041"/>
      <c r="P7" s="2041"/>
      <c r="Q7" s="2041"/>
      <c r="R7" s="2041"/>
      <c r="S7" s="2041"/>
      <c r="T7" s="2041"/>
      <c r="U7" s="2041"/>
      <c r="V7" s="2041"/>
      <c r="W7" s="2041"/>
      <c r="X7" s="2041"/>
      <c r="Y7" s="2041"/>
      <c r="Z7" s="2041"/>
      <c r="AA7" s="2041"/>
      <c r="AB7" s="2041"/>
      <c r="AC7" s="2041"/>
      <c r="AD7" s="2041"/>
      <c r="AE7" s="2041"/>
      <c r="AF7" s="2041"/>
      <c r="AG7" s="2041"/>
      <c r="AH7" s="2041"/>
      <c r="AI7" s="2041"/>
      <c r="AJ7" s="2041"/>
      <c r="AK7" s="2041"/>
      <c r="AL7" s="2041"/>
      <c r="AM7" s="2041"/>
      <c r="AN7" s="2041"/>
      <c r="AO7" s="2041"/>
      <c r="AP7" s="2041"/>
      <c r="AQ7" s="2041"/>
      <c r="AR7" s="2041"/>
      <c r="AS7" s="2041"/>
      <c r="AT7" s="2041"/>
      <c r="AU7" s="2041"/>
      <c r="AV7" s="2041"/>
      <c r="AW7" s="2041"/>
      <c r="AX7" s="2041"/>
      <c r="AY7" s="2041"/>
      <c r="AZ7" s="2041"/>
      <c r="BA7" s="2041"/>
      <c r="BB7" s="2041"/>
      <c r="BC7" s="2041"/>
      <c r="BD7" s="2041"/>
      <c r="BE7" s="2041"/>
      <c r="BF7" s="2041"/>
      <c r="BG7" s="2041"/>
      <c r="BH7" s="2057"/>
      <c r="BI7" s="2040" t="s">
        <v>626</v>
      </c>
      <c r="BJ7" s="2041"/>
      <c r="BK7" s="2041"/>
      <c r="BL7" s="2041"/>
      <c r="BM7" s="2041"/>
      <c r="BN7" s="2042"/>
      <c r="BO7" s="235"/>
      <c r="BP7" s="235"/>
      <c r="BQ7" s="236"/>
      <c r="BR7" s="237"/>
      <c r="BS7" s="238"/>
      <c r="BT7" s="239"/>
      <c r="BU7" s="239"/>
      <c r="BV7" s="239"/>
      <c r="BW7" s="239"/>
      <c r="BX7" s="240"/>
      <c r="BY7" s="236"/>
      <c r="BZ7" s="241"/>
      <c r="CA7" s="236"/>
      <c r="CB7" s="242"/>
      <c r="CC7" s="239"/>
      <c r="CD7" s="237"/>
    </row>
    <row r="8" spans="1:82" ht="4.5" customHeight="1" x14ac:dyDescent="0.15">
      <c r="A8" s="2050"/>
      <c r="B8" s="2051"/>
      <c r="C8" s="2052"/>
      <c r="D8" s="244"/>
      <c r="E8" s="2075"/>
      <c r="F8" s="245"/>
      <c r="G8" s="244"/>
      <c r="H8" s="246"/>
      <c r="I8" s="247"/>
      <c r="J8" s="246"/>
      <c r="K8" s="246"/>
      <c r="L8" s="248"/>
      <c r="M8" s="243"/>
      <c r="N8" s="244"/>
      <c r="O8" s="244"/>
      <c r="P8" s="249"/>
      <c r="Q8" s="231"/>
      <c r="R8" s="231"/>
      <c r="S8" s="231"/>
      <c r="T8" s="231"/>
      <c r="U8" s="231"/>
      <c r="V8" s="231"/>
      <c r="W8" s="231"/>
      <c r="X8" s="231"/>
      <c r="Y8" s="231"/>
      <c r="Z8" s="231"/>
      <c r="AA8" s="231"/>
      <c r="AB8" s="231"/>
      <c r="AC8" s="231"/>
      <c r="AD8" s="232"/>
      <c r="AE8" s="249"/>
      <c r="AF8" s="231"/>
      <c r="AG8" s="231"/>
      <c r="AH8" s="231"/>
      <c r="AI8" s="231"/>
      <c r="AJ8" s="231"/>
      <c r="AK8" s="231"/>
      <c r="AL8" s="231"/>
      <c r="AM8" s="231"/>
      <c r="AN8" s="231"/>
      <c r="AO8" s="231"/>
      <c r="AP8" s="231"/>
      <c r="AQ8" s="231"/>
      <c r="AR8" s="231"/>
      <c r="AS8" s="232"/>
      <c r="AT8" s="244"/>
      <c r="AU8" s="244"/>
      <c r="AV8" s="244"/>
      <c r="AW8" s="249"/>
      <c r="AX8" s="231"/>
      <c r="AY8" s="232"/>
      <c r="AZ8" s="244"/>
      <c r="BA8" s="244"/>
      <c r="BB8" s="244"/>
      <c r="BC8" s="249"/>
      <c r="BD8" s="231"/>
      <c r="BE8" s="232"/>
      <c r="BF8" s="244"/>
      <c r="BG8" s="244"/>
      <c r="BH8" s="245"/>
      <c r="BI8" s="250"/>
      <c r="BJ8" s="244"/>
      <c r="BK8" s="232"/>
      <c r="BL8" s="244"/>
      <c r="BM8" s="244"/>
      <c r="BN8" s="251"/>
      <c r="BO8" s="244"/>
      <c r="BP8" s="244"/>
      <c r="BQ8" s="252"/>
      <c r="BR8" s="252"/>
      <c r="BS8" s="253"/>
      <c r="BT8" s="254"/>
      <c r="BU8" s="254"/>
      <c r="BV8" s="255"/>
      <c r="BW8" s="254"/>
      <c r="BX8" s="256"/>
      <c r="BY8" s="252"/>
      <c r="BZ8" s="184"/>
      <c r="CA8" s="252"/>
      <c r="CB8" s="257"/>
      <c r="CC8" s="254"/>
      <c r="CD8" s="258"/>
    </row>
    <row r="9" spans="1:82" ht="20.45" customHeight="1" x14ac:dyDescent="0.15">
      <c r="A9" s="2050"/>
      <c r="B9" s="2051"/>
      <c r="C9" s="2052"/>
      <c r="D9" s="244"/>
      <c r="E9" s="2075"/>
      <c r="F9" s="245"/>
      <c r="G9" s="244"/>
      <c r="H9" s="259" t="s">
        <v>743</v>
      </c>
      <c r="I9" s="245"/>
      <c r="J9" s="260"/>
      <c r="K9" s="259" t="s">
        <v>744</v>
      </c>
      <c r="L9" s="251"/>
      <c r="M9" s="243"/>
      <c r="N9" s="2060" t="s">
        <v>627</v>
      </c>
      <c r="O9" s="245"/>
      <c r="P9" s="2076" t="s">
        <v>628</v>
      </c>
      <c r="Q9" s="2076"/>
      <c r="R9" s="2076"/>
      <c r="S9" s="2076"/>
      <c r="T9" s="2076"/>
      <c r="U9" s="2076"/>
      <c r="V9" s="2076"/>
      <c r="W9" s="2076"/>
      <c r="X9" s="2076"/>
      <c r="Y9" s="2076"/>
      <c r="Z9" s="2076"/>
      <c r="AA9" s="2076"/>
      <c r="AB9" s="2076"/>
      <c r="AC9" s="2076"/>
      <c r="AD9" s="2077"/>
      <c r="AE9" s="2078" t="s">
        <v>629</v>
      </c>
      <c r="AF9" s="2076"/>
      <c r="AG9" s="2076"/>
      <c r="AH9" s="2076"/>
      <c r="AI9" s="2076"/>
      <c r="AJ9" s="2076"/>
      <c r="AK9" s="2076"/>
      <c r="AL9" s="2076"/>
      <c r="AM9" s="2076"/>
      <c r="AN9" s="2076"/>
      <c r="AO9" s="2076"/>
      <c r="AP9" s="2076"/>
      <c r="AQ9" s="2076"/>
      <c r="AR9" s="2076"/>
      <c r="AS9" s="2076"/>
      <c r="AT9" s="262"/>
      <c r="AU9" s="2060" t="s">
        <v>630</v>
      </c>
      <c r="AV9" s="263"/>
      <c r="AW9" s="262"/>
      <c r="AX9" s="2060" t="s">
        <v>631</v>
      </c>
      <c r="AY9" s="263"/>
      <c r="AZ9" s="262"/>
      <c r="BA9" s="2060" t="s">
        <v>867</v>
      </c>
      <c r="BB9" s="244"/>
      <c r="BC9" s="250"/>
      <c r="BD9" s="2060" t="s">
        <v>868</v>
      </c>
      <c r="BE9" s="244"/>
      <c r="BF9" s="250"/>
      <c r="BG9" s="2060" t="s">
        <v>632</v>
      </c>
      <c r="BH9" s="245"/>
      <c r="BI9" s="250"/>
      <c r="BJ9" s="261" t="s">
        <v>633</v>
      </c>
      <c r="BK9" s="245"/>
      <c r="BL9" s="244"/>
      <c r="BM9" s="2058" t="s">
        <v>863</v>
      </c>
      <c r="BN9" s="265"/>
      <c r="BO9" s="264"/>
      <c r="BP9" s="264"/>
      <c r="BQ9" s="2058" t="s">
        <v>859</v>
      </c>
      <c r="BR9" s="244"/>
      <c r="BS9" s="2059" t="s">
        <v>860</v>
      </c>
      <c r="BT9" s="2060"/>
      <c r="BU9" s="2061"/>
      <c r="BV9" s="244"/>
      <c r="BW9" s="2058" t="s">
        <v>861</v>
      </c>
      <c r="BX9" s="251"/>
      <c r="BY9" s="2059" t="s">
        <v>634</v>
      </c>
      <c r="BZ9" s="2060"/>
      <c r="CA9" s="2062"/>
      <c r="CB9" s="2059" t="s">
        <v>862</v>
      </c>
      <c r="CC9" s="2060"/>
      <c r="CD9" s="2062"/>
    </row>
    <row r="10" spans="1:82" ht="5.25" customHeight="1" x14ac:dyDescent="0.15">
      <c r="A10" s="2050"/>
      <c r="B10" s="2051"/>
      <c r="C10" s="2052"/>
      <c r="D10" s="244"/>
      <c r="E10" s="2075"/>
      <c r="F10" s="245"/>
      <c r="G10" s="244"/>
      <c r="H10" s="259"/>
      <c r="I10" s="245"/>
      <c r="J10" s="260"/>
      <c r="K10" s="259"/>
      <c r="L10" s="251"/>
      <c r="M10" s="243"/>
      <c r="N10" s="2060"/>
      <c r="O10" s="245"/>
      <c r="P10" s="2031" t="s">
        <v>855</v>
      </c>
      <c r="Q10" s="2087"/>
      <c r="R10" s="2088"/>
      <c r="S10" s="2031" t="s">
        <v>856</v>
      </c>
      <c r="T10" s="2093"/>
      <c r="U10" s="2094"/>
      <c r="V10" s="2031" t="s">
        <v>857</v>
      </c>
      <c r="W10" s="2032"/>
      <c r="X10" s="2033"/>
      <c r="Y10" s="2031" t="s">
        <v>858</v>
      </c>
      <c r="Z10" s="2032"/>
      <c r="AA10" s="2033"/>
      <c r="AB10" s="2031" t="s">
        <v>584</v>
      </c>
      <c r="AC10" s="2032"/>
      <c r="AD10" s="2033"/>
      <c r="AE10" s="2031" t="s">
        <v>866</v>
      </c>
      <c r="AF10" s="2032"/>
      <c r="AG10" s="2033"/>
      <c r="AH10" s="2031" t="s">
        <v>865</v>
      </c>
      <c r="AI10" s="2032"/>
      <c r="AJ10" s="2033"/>
      <c r="AK10" s="2031" t="s">
        <v>635</v>
      </c>
      <c r="AL10" s="2032"/>
      <c r="AM10" s="2033"/>
      <c r="AN10" s="2031" t="s">
        <v>869</v>
      </c>
      <c r="AO10" s="2079"/>
      <c r="AP10" s="2080"/>
      <c r="AQ10" s="2031" t="s">
        <v>584</v>
      </c>
      <c r="AR10" s="2032"/>
      <c r="AS10" s="2033"/>
      <c r="AT10" s="262"/>
      <c r="AU10" s="2060"/>
      <c r="AV10" s="263"/>
      <c r="AW10" s="262"/>
      <c r="AX10" s="2060"/>
      <c r="AY10" s="263"/>
      <c r="AZ10" s="262"/>
      <c r="BA10" s="2060"/>
      <c r="BB10" s="244"/>
      <c r="BC10" s="250"/>
      <c r="BD10" s="2060"/>
      <c r="BE10" s="244"/>
      <c r="BF10" s="250"/>
      <c r="BG10" s="2060"/>
      <c r="BH10" s="245"/>
      <c r="BI10" s="244"/>
      <c r="BJ10" s="261"/>
      <c r="BK10" s="245"/>
      <c r="BL10" s="244"/>
      <c r="BM10" s="2058"/>
      <c r="BN10" s="265"/>
      <c r="BO10" s="264"/>
      <c r="BP10" s="264"/>
      <c r="BQ10" s="2058"/>
      <c r="BR10" s="244"/>
      <c r="BS10" s="2059"/>
      <c r="BT10" s="2060"/>
      <c r="BU10" s="2061"/>
      <c r="BV10" s="244"/>
      <c r="BW10" s="2060"/>
      <c r="BX10" s="251"/>
      <c r="BY10" s="2059"/>
      <c r="BZ10" s="2060"/>
      <c r="CA10" s="2062"/>
      <c r="CB10" s="2059"/>
      <c r="CC10" s="2060"/>
      <c r="CD10" s="2062"/>
    </row>
    <row r="11" spans="1:82" ht="45.75" customHeight="1" x14ac:dyDescent="0.15">
      <c r="A11" s="2050"/>
      <c r="B11" s="2051"/>
      <c r="C11" s="2052"/>
      <c r="D11" s="244"/>
      <c r="E11" s="2075"/>
      <c r="F11" s="245"/>
      <c r="G11" s="244"/>
      <c r="H11" s="948" t="s">
        <v>1063</v>
      </c>
      <c r="I11" s="949"/>
      <c r="J11" s="950"/>
      <c r="K11" s="948" t="s">
        <v>1069</v>
      </c>
      <c r="L11" s="251"/>
      <c r="M11" s="243"/>
      <c r="N11" s="2060"/>
      <c r="O11" s="245"/>
      <c r="P11" s="2089"/>
      <c r="Q11" s="1639"/>
      <c r="R11" s="2090"/>
      <c r="S11" s="2095"/>
      <c r="T11" s="2096"/>
      <c r="U11" s="2097"/>
      <c r="V11" s="2034"/>
      <c r="W11" s="2035"/>
      <c r="X11" s="2036"/>
      <c r="Y11" s="2034"/>
      <c r="Z11" s="2035"/>
      <c r="AA11" s="2036"/>
      <c r="AB11" s="2034"/>
      <c r="AC11" s="2035"/>
      <c r="AD11" s="2036"/>
      <c r="AE11" s="2034"/>
      <c r="AF11" s="2035"/>
      <c r="AG11" s="2036"/>
      <c r="AH11" s="2034"/>
      <c r="AI11" s="2035"/>
      <c r="AJ11" s="2036"/>
      <c r="AK11" s="2034"/>
      <c r="AL11" s="2035"/>
      <c r="AM11" s="2036"/>
      <c r="AN11" s="2081"/>
      <c r="AO11" s="2082"/>
      <c r="AP11" s="2083"/>
      <c r="AQ11" s="2034"/>
      <c r="AR11" s="2035"/>
      <c r="AS11" s="2036"/>
      <c r="AT11" s="262"/>
      <c r="AU11" s="2060"/>
      <c r="AV11" s="263"/>
      <c r="AW11" s="262"/>
      <c r="AX11" s="2060"/>
      <c r="AY11" s="263"/>
      <c r="AZ11" s="262"/>
      <c r="BA11" s="2060"/>
      <c r="BB11" s="244"/>
      <c r="BC11" s="250"/>
      <c r="BD11" s="2060"/>
      <c r="BE11" s="244"/>
      <c r="BF11" s="250"/>
      <c r="BG11" s="2060"/>
      <c r="BH11" s="267"/>
      <c r="BI11" s="268"/>
      <c r="BJ11" s="261" t="s">
        <v>745</v>
      </c>
      <c r="BK11" s="269"/>
      <c r="BL11" s="244"/>
      <c r="BM11" s="2060"/>
      <c r="BN11" s="266"/>
      <c r="BO11" s="261"/>
      <c r="BP11" s="261"/>
      <c r="BQ11" s="2058"/>
      <c r="BR11" s="244"/>
      <c r="BS11" s="2059"/>
      <c r="BT11" s="2060"/>
      <c r="BU11" s="2061"/>
      <c r="BV11" s="244"/>
      <c r="BW11" s="2060"/>
      <c r="BX11" s="251"/>
      <c r="BY11" s="2059"/>
      <c r="BZ11" s="2060"/>
      <c r="CA11" s="2062"/>
      <c r="CB11" s="2059"/>
      <c r="CC11" s="2060"/>
      <c r="CD11" s="2062"/>
    </row>
    <row r="12" spans="1:82" ht="5.0999999999999996" customHeight="1" x14ac:dyDescent="0.15">
      <c r="A12" s="270"/>
      <c r="B12" s="271"/>
      <c r="C12" s="272"/>
      <c r="D12" s="271"/>
      <c r="E12" s="273"/>
      <c r="F12" s="272"/>
      <c r="G12" s="271"/>
      <c r="H12" s="274"/>
      <c r="I12" s="272"/>
      <c r="J12" s="275"/>
      <c r="K12" s="274"/>
      <c r="L12" s="276"/>
      <c r="M12" s="277"/>
      <c r="N12" s="275"/>
      <c r="O12" s="272"/>
      <c r="P12" s="2091"/>
      <c r="Q12" s="1646"/>
      <c r="R12" s="2092"/>
      <c r="S12" s="2098"/>
      <c r="T12" s="2099"/>
      <c r="U12" s="2100"/>
      <c r="V12" s="2037"/>
      <c r="W12" s="2038"/>
      <c r="X12" s="2039"/>
      <c r="Y12" s="2037"/>
      <c r="Z12" s="2038"/>
      <c r="AA12" s="2039"/>
      <c r="AB12" s="2037"/>
      <c r="AC12" s="2038"/>
      <c r="AD12" s="2039"/>
      <c r="AE12" s="2037"/>
      <c r="AF12" s="2038"/>
      <c r="AG12" s="2039"/>
      <c r="AH12" s="2037"/>
      <c r="AI12" s="2038"/>
      <c r="AJ12" s="2039"/>
      <c r="AK12" s="2037"/>
      <c r="AL12" s="2038"/>
      <c r="AM12" s="2039"/>
      <c r="AN12" s="2084"/>
      <c r="AO12" s="2085"/>
      <c r="AP12" s="2086"/>
      <c r="AQ12" s="2037"/>
      <c r="AR12" s="2038"/>
      <c r="AS12" s="2039"/>
      <c r="AT12" s="278"/>
      <c r="AU12" s="278"/>
      <c r="AV12" s="279"/>
      <c r="AW12" s="280"/>
      <c r="AX12" s="278"/>
      <c r="AY12" s="278"/>
      <c r="AZ12" s="280"/>
      <c r="BA12" s="271"/>
      <c r="BB12" s="271"/>
      <c r="BC12" s="281"/>
      <c r="BD12" s="271"/>
      <c r="BE12" s="271"/>
      <c r="BF12" s="281"/>
      <c r="BG12" s="271"/>
      <c r="BH12" s="272"/>
      <c r="BI12" s="271"/>
      <c r="BJ12" s="271"/>
      <c r="BK12" s="272"/>
      <c r="BL12" s="271"/>
      <c r="BM12" s="271"/>
      <c r="BN12" s="276"/>
      <c r="BO12" s="271"/>
      <c r="BP12" s="271"/>
      <c r="BQ12" s="271"/>
      <c r="BR12" s="271"/>
      <c r="BS12" s="277"/>
      <c r="BT12" s="271"/>
      <c r="BU12" s="272"/>
      <c r="BV12" s="271"/>
      <c r="BW12" s="271"/>
      <c r="BX12" s="276"/>
      <c r="BY12" s="271"/>
      <c r="BZ12" s="271"/>
      <c r="CA12" s="271"/>
      <c r="CB12" s="277"/>
      <c r="CC12" s="271"/>
      <c r="CD12" s="276"/>
    </row>
    <row r="13" spans="1:82" ht="20.25" customHeight="1" x14ac:dyDescent="0.15">
      <c r="A13" s="2101" t="s">
        <v>636</v>
      </c>
      <c r="B13" s="2102"/>
      <c r="C13" s="2103"/>
      <c r="D13" s="2104" t="s">
        <v>637</v>
      </c>
      <c r="E13" s="2105"/>
      <c r="F13" s="2106"/>
      <c r="G13" s="2071">
        <v>303</v>
      </c>
      <c r="H13" s="2072"/>
      <c r="I13" s="2073"/>
      <c r="J13" s="2071">
        <v>303</v>
      </c>
      <c r="K13" s="2072"/>
      <c r="L13" s="2107"/>
      <c r="M13" s="2111">
        <v>0</v>
      </c>
      <c r="N13" s="2072"/>
      <c r="O13" s="2073"/>
      <c r="P13" s="2071">
        <v>11</v>
      </c>
      <c r="Q13" s="2072"/>
      <c r="R13" s="2073"/>
      <c r="S13" s="2071">
        <v>2</v>
      </c>
      <c r="T13" s="2072"/>
      <c r="U13" s="2073"/>
      <c r="V13" s="2071">
        <v>2</v>
      </c>
      <c r="W13" s="2072"/>
      <c r="X13" s="2073"/>
      <c r="Y13" s="2071">
        <v>0</v>
      </c>
      <c r="Z13" s="2072"/>
      <c r="AA13" s="2073"/>
      <c r="AB13" s="2071">
        <v>0</v>
      </c>
      <c r="AC13" s="2072"/>
      <c r="AD13" s="2073"/>
      <c r="AE13" s="2071">
        <v>2</v>
      </c>
      <c r="AF13" s="2072"/>
      <c r="AG13" s="2073"/>
      <c r="AH13" s="2071">
        <v>0</v>
      </c>
      <c r="AI13" s="2072"/>
      <c r="AJ13" s="2073"/>
      <c r="AK13" s="2071">
        <v>3</v>
      </c>
      <c r="AL13" s="2072"/>
      <c r="AM13" s="2073"/>
      <c r="AN13" s="2071">
        <v>0</v>
      </c>
      <c r="AO13" s="2072"/>
      <c r="AP13" s="2073"/>
      <c r="AQ13" s="2071">
        <v>0</v>
      </c>
      <c r="AR13" s="2072"/>
      <c r="AS13" s="2073"/>
      <c r="AT13" s="2071">
        <v>1</v>
      </c>
      <c r="AU13" s="2072"/>
      <c r="AV13" s="2073"/>
      <c r="AW13" s="2071">
        <v>1</v>
      </c>
      <c r="AX13" s="2072"/>
      <c r="AY13" s="2073"/>
      <c r="AZ13" s="2071">
        <v>1</v>
      </c>
      <c r="BA13" s="2072"/>
      <c r="BB13" s="2073"/>
      <c r="BC13" s="2071">
        <v>4</v>
      </c>
      <c r="BD13" s="2072"/>
      <c r="BE13" s="2073"/>
      <c r="BF13" s="2071">
        <v>0</v>
      </c>
      <c r="BG13" s="2072"/>
      <c r="BH13" s="2073"/>
      <c r="BI13" s="2071">
        <f>SUM(M13:BH13)</f>
        <v>27</v>
      </c>
      <c r="BJ13" s="2072"/>
      <c r="BK13" s="2073"/>
      <c r="BL13" s="2112">
        <f t="shared" ref="BL13:BL21" si="0">BI13/J13*100</f>
        <v>8.9108910891089099</v>
      </c>
      <c r="BM13" s="2113"/>
      <c r="BN13" s="2114"/>
      <c r="BO13" s="2111">
        <v>0</v>
      </c>
      <c r="BP13" s="2072"/>
      <c r="BQ13" s="2072"/>
      <c r="BR13" s="2107"/>
      <c r="BS13" s="2111">
        <v>1</v>
      </c>
      <c r="BT13" s="2072"/>
      <c r="BU13" s="2073"/>
      <c r="BV13" s="2112">
        <f t="shared" ref="BV13:BV21" si="1">BS13/J13*100</f>
        <v>0.33003300330033003</v>
      </c>
      <c r="BW13" s="2113"/>
      <c r="BX13" s="2114"/>
      <c r="BY13" s="2111">
        <v>0</v>
      </c>
      <c r="BZ13" s="2072"/>
      <c r="CA13" s="2107"/>
      <c r="CB13" s="2111">
        <v>0</v>
      </c>
      <c r="CC13" s="2072"/>
      <c r="CD13" s="2107"/>
    </row>
    <row r="14" spans="1:82" ht="20.25" customHeight="1" x14ac:dyDescent="0.15">
      <c r="A14" s="2050"/>
      <c r="B14" s="2051"/>
      <c r="C14" s="2052"/>
      <c r="D14" s="2066" t="s">
        <v>638</v>
      </c>
      <c r="E14" s="2067"/>
      <c r="F14" s="2068"/>
      <c r="G14" s="2063">
        <v>82</v>
      </c>
      <c r="H14" s="2064"/>
      <c r="I14" s="2065"/>
      <c r="J14" s="2063">
        <v>83</v>
      </c>
      <c r="K14" s="2064"/>
      <c r="L14" s="2069"/>
      <c r="M14" s="2070">
        <v>0</v>
      </c>
      <c r="N14" s="2064"/>
      <c r="O14" s="2065"/>
      <c r="P14" s="2063">
        <v>1</v>
      </c>
      <c r="Q14" s="2064"/>
      <c r="R14" s="2065"/>
      <c r="S14" s="2063">
        <v>0</v>
      </c>
      <c r="T14" s="2064"/>
      <c r="U14" s="2065"/>
      <c r="V14" s="2063">
        <v>1</v>
      </c>
      <c r="W14" s="2064"/>
      <c r="X14" s="2065"/>
      <c r="Y14" s="2063">
        <v>1</v>
      </c>
      <c r="Z14" s="2064"/>
      <c r="AA14" s="2065"/>
      <c r="AB14" s="2063">
        <v>0</v>
      </c>
      <c r="AC14" s="2064"/>
      <c r="AD14" s="2065"/>
      <c r="AE14" s="2063">
        <v>0</v>
      </c>
      <c r="AF14" s="2064"/>
      <c r="AG14" s="2065"/>
      <c r="AH14" s="2063">
        <v>0</v>
      </c>
      <c r="AI14" s="2064"/>
      <c r="AJ14" s="2065"/>
      <c r="AK14" s="2063">
        <v>0</v>
      </c>
      <c r="AL14" s="2064"/>
      <c r="AM14" s="2065"/>
      <c r="AN14" s="2063">
        <v>0</v>
      </c>
      <c r="AO14" s="2064"/>
      <c r="AP14" s="2065"/>
      <c r="AQ14" s="2063">
        <v>0</v>
      </c>
      <c r="AR14" s="2064"/>
      <c r="AS14" s="2065"/>
      <c r="AT14" s="2063">
        <v>0</v>
      </c>
      <c r="AU14" s="2064"/>
      <c r="AV14" s="2065"/>
      <c r="AW14" s="2063">
        <v>2</v>
      </c>
      <c r="AX14" s="2064"/>
      <c r="AY14" s="2065"/>
      <c r="AZ14" s="2063">
        <v>0</v>
      </c>
      <c r="BA14" s="2064"/>
      <c r="BB14" s="2065"/>
      <c r="BC14" s="2063">
        <v>0</v>
      </c>
      <c r="BD14" s="2064"/>
      <c r="BE14" s="2065"/>
      <c r="BF14" s="2063">
        <v>0</v>
      </c>
      <c r="BG14" s="2064"/>
      <c r="BH14" s="2065"/>
      <c r="BI14" s="2063">
        <f>SUM(M14:BH14)</f>
        <v>5</v>
      </c>
      <c r="BJ14" s="2064"/>
      <c r="BK14" s="2065"/>
      <c r="BL14" s="2120">
        <f t="shared" si="0"/>
        <v>6.024096385542169</v>
      </c>
      <c r="BM14" s="2121"/>
      <c r="BN14" s="2122"/>
      <c r="BO14" s="2070">
        <v>0</v>
      </c>
      <c r="BP14" s="2064"/>
      <c r="BQ14" s="2064"/>
      <c r="BR14" s="2069"/>
      <c r="BS14" s="2070">
        <v>0</v>
      </c>
      <c r="BT14" s="2064"/>
      <c r="BU14" s="2065"/>
      <c r="BV14" s="2120">
        <f t="shared" si="1"/>
        <v>0</v>
      </c>
      <c r="BW14" s="2121"/>
      <c r="BX14" s="2122"/>
      <c r="BY14" s="2070">
        <v>0</v>
      </c>
      <c r="BZ14" s="2064"/>
      <c r="CA14" s="2069"/>
      <c r="CB14" s="2070">
        <v>0</v>
      </c>
      <c r="CC14" s="2064"/>
      <c r="CD14" s="2069"/>
    </row>
    <row r="15" spans="1:82" ht="20.25" customHeight="1" x14ac:dyDescent="0.15">
      <c r="A15" s="2050"/>
      <c r="B15" s="2051"/>
      <c r="C15" s="2052"/>
      <c r="D15" s="2115" t="s">
        <v>148</v>
      </c>
      <c r="E15" s="2116"/>
      <c r="F15" s="2117"/>
      <c r="G15" s="2108">
        <f>SUM(G13:I14)</f>
        <v>385</v>
      </c>
      <c r="H15" s="2109"/>
      <c r="I15" s="2110"/>
      <c r="J15" s="2108">
        <f>SUM(J13:L14)</f>
        <v>386</v>
      </c>
      <c r="K15" s="2109"/>
      <c r="L15" s="2118"/>
      <c r="M15" s="2119">
        <f>SUM(M13:O14)</f>
        <v>0</v>
      </c>
      <c r="N15" s="2109"/>
      <c r="O15" s="2110"/>
      <c r="P15" s="2108">
        <f>SUM(P13:R14)</f>
        <v>12</v>
      </c>
      <c r="Q15" s="2109"/>
      <c r="R15" s="2110"/>
      <c r="S15" s="2108">
        <f>SUM(S13:U14)</f>
        <v>2</v>
      </c>
      <c r="T15" s="2109"/>
      <c r="U15" s="2110"/>
      <c r="V15" s="2108">
        <f>SUM(V13:X14)</f>
        <v>3</v>
      </c>
      <c r="W15" s="2109"/>
      <c r="X15" s="2110"/>
      <c r="Y15" s="2108">
        <f>SUM(Y13:AA14)</f>
        <v>1</v>
      </c>
      <c r="Z15" s="2109"/>
      <c r="AA15" s="2110"/>
      <c r="AB15" s="2108">
        <f>SUM(AB13:AD14)</f>
        <v>0</v>
      </c>
      <c r="AC15" s="2109"/>
      <c r="AD15" s="2110"/>
      <c r="AE15" s="2108">
        <f>SUM(AE13:AG14)</f>
        <v>2</v>
      </c>
      <c r="AF15" s="2109"/>
      <c r="AG15" s="2110"/>
      <c r="AH15" s="2108">
        <f>SUM(AH13:AJ14)</f>
        <v>0</v>
      </c>
      <c r="AI15" s="2109"/>
      <c r="AJ15" s="2110"/>
      <c r="AK15" s="2108">
        <f>SUM(AK13:AM14)</f>
        <v>3</v>
      </c>
      <c r="AL15" s="2109"/>
      <c r="AM15" s="2110"/>
      <c r="AN15" s="2108">
        <f>SUM(AN13:AP14)</f>
        <v>0</v>
      </c>
      <c r="AO15" s="2109"/>
      <c r="AP15" s="2110"/>
      <c r="AQ15" s="2108">
        <f>SUM(AQ13:AS14)</f>
        <v>0</v>
      </c>
      <c r="AR15" s="2109"/>
      <c r="AS15" s="2110"/>
      <c r="AT15" s="2108">
        <f>SUM(AT13:AV14)</f>
        <v>1</v>
      </c>
      <c r="AU15" s="2109"/>
      <c r="AV15" s="2110"/>
      <c r="AW15" s="2108">
        <f>SUM(AW13:AY14)</f>
        <v>3</v>
      </c>
      <c r="AX15" s="2109"/>
      <c r="AY15" s="2110"/>
      <c r="AZ15" s="2108">
        <f>SUM(AZ13:BB14)</f>
        <v>1</v>
      </c>
      <c r="BA15" s="2109"/>
      <c r="BB15" s="2110"/>
      <c r="BC15" s="2108">
        <f>SUM(BC13:BE14)</f>
        <v>4</v>
      </c>
      <c r="BD15" s="2109"/>
      <c r="BE15" s="2110"/>
      <c r="BF15" s="2108">
        <f>SUM(BF13:BH14)</f>
        <v>0</v>
      </c>
      <c r="BG15" s="2109"/>
      <c r="BH15" s="2110"/>
      <c r="BI15" s="2063">
        <f t="shared" ref="BI15:BI27" si="2">SUM(M15:BH15)</f>
        <v>32</v>
      </c>
      <c r="BJ15" s="2064"/>
      <c r="BK15" s="2065"/>
      <c r="BL15" s="2125">
        <f t="shared" si="0"/>
        <v>8.2901554404145088</v>
      </c>
      <c r="BM15" s="2126"/>
      <c r="BN15" s="2127"/>
      <c r="BO15" s="2109">
        <v>0</v>
      </c>
      <c r="BP15" s="2109"/>
      <c r="BQ15" s="2109"/>
      <c r="BR15" s="2118"/>
      <c r="BS15" s="2119">
        <f>SUM(BS13:BU14)</f>
        <v>1</v>
      </c>
      <c r="BT15" s="2123"/>
      <c r="BU15" s="2124"/>
      <c r="BV15" s="2125">
        <f t="shared" si="1"/>
        <v>0.2590673575129534</v>
      </c>
      <c r="BW15" s="2126"/>
      <c r="BX15" s="2127"/>
      <c r="BY15" s="2109">
        <f t="shared" ref="BY15" si="3">SUM(BY13:CA14)</f>
        <v>0</v>
      </c>
      <c r="BZ15" s="2109"/>
      <c r="CA15" s="2109"/>
      <c r="CB15" s="2119">
        <f t="shared" ref="CB15" si="4">SUM(CB13:CD14)</f>
        <v>0</v>
      </c>
      <c r="CC15" s="2109"/>
      <c r="CD15" s="2118"/>
    </row>
    <row r="16" spans="1:82" ht="20.25" customHeight="1" x14ac:dyDescent="0.15">
      <c r="A16" s="2047" t="s">
        <v>639</v>
      </c>
      <c r="B16" s="2048"/>
      <c r="C16" s="2049"/>
      <c r="D16" s="2066" t="s">
        <v>637</v>
      </c>
      <c r="E16" s="2067"/>
      <c r="F16" s="2068"/>
      <c r="G16" s="2063">
        <v>342</v>
      </c>
      <c r="H16" s="2064"/>
      <c r="I16" s="2065"/>
      <c r="J16" s="2063">
        <v>342</v>
      </c>
      <c r="K16" s="2064"/>
      <c r="L16" s="2069"/>
      <c r="M16" s="2070">
        <v>0</v>
      </c>
      <c r="N16" s="2064"/>
      <c r="O16" s="2065"/>
      <c r="P16" s="2063">
        <v>1</v>
      </c>
      <c r="Q16" s="2064"/>
      <c r="R16" s="2065"/>
      <c r="S16" s="2063">
        <v>1</v>
      </c>
      <c r="T16" s="2064"/>
      <c r="U16" s="2065"/>
      <c r="V16" s="2063">
        <v>0</v>
      </c>
      <c r="W16" s="2064"/>
      <c r="X16" s="2065"/>
      <c r="Y16" s="2063">
        <v>0</v>
      </c>
      <c r="Z16" s="2064"/>
      <c r="AA16" s="2065"/>
      <c r="AB16" s="2063">
        <v>0</v>
      </c>
      <c r="AC16" s="2064"/>
      <c r="AD16" s="2065"/>
      <c r="AE16" s="2063">
        <v>0</v>
      </c>
      <c r="AF16" s="2064"/>
      <c r="AG16" s="2065"/>
      <c r="AH16" s="2063">
        <v>1</v>
      </c>
      <c r="AI16" s="2064"/>
      <c r="AJ16" s="2065"/>
      <c r="AK16" s="2063">
        <v>3</v>
      </c>
      <c r="AL16" s="2064"/>
      <c r="AM16" s="2065"/>
      <c r="AN16" s="2063">
        <v>0</v>
      </c>
      <c r="AO16" s="2064"/>
      <c r="AP16" s="2065"/>
      <c r="AQ16" s="2063">
        <v>0</v>
      </c>
      <c r="AR16" s="2064"/>
      <c r="AS16" s="2065"/>
      <c r="AT16" s="2063">
        <v>0</v>
      </c>
      <c r="AU16" s="2064"/>
      <c r="AV16" s="2065"/>
      <c r="AW16" s="2063">
        <v>3</v>
      </c>
      <c r="AX16" s="2064"/>
      <c r="AY16" s="2065"/>
      <c r="AZ16" s="2063">
        <v>0</v>
      </c>
      <c r="BA16" s="2064"/>
      <c r="BB16" s="2065"/>
      <c r="BC16" s="2063">
        <v>1</v>
      </c>
      <c r="BD16" s="2064"/>
      <c r="BE16" s="2065"/>
      <c r="BF16" s="2063">
        <v>0</v>
      </c>
      <c r="BG16" s="2064"/>
      <c r="BH16" s="2065"/>
      <c r="BI16" s="2063">
        <f t="shared" si="2"/>
        <v>10</v>
      </c>
      <c r="BJ16" s="2064"/>
      <c r="BK16" s="2065"/>
      <c r="BL16" s="2120">
        <f t="shared" si="0"/>
        <v>2.9239766081871341</v>
      </c>
      <c r="BM16" s="2121"/>
      <c r="BN16" s="2122"/>
      <c r="BO16" s="2064">
        <v>0</v>
      </c>
      <c r="BP16" s="2064"/>
      <c r="BQ16" s="2064"/>
      <c r="BR16" s="2069"/>
      <c r="BS16" s="2070">
        <v>1</v>
      </c>
      <c r="BT16" s="2064"/>
      <c r="BU16" s="2065"/>
      <c r="BV16" s="2120">
        <f t="shared" si="1"/>
        <v>0.29239766081871343</v>
      </c>
      <c r="BW16" s="2121"/>
      <c r="BX16" s="2122"/>
      <c r="BY16" s="2064">
        <v>0</v>
      </c>
      <c r="BZ16" s="2064"/>
      <c r="CA16" s="2064"/>
      <c r="CB16" s="2070">
        <v>0</v>
      </c>
      <c r="CC16" s="2064"/>
      <c r="CD16" s="2069"/>
    </row>
    <row r="17" spans="1:82" ht="20.25" customHeight="1" x14ac:dyDescent="0.15">
      <c r="A17" s="2050"/>
      <c r="B17" s="2051"/>
      <c r="C17" s="2052"/>
      <c r="D17" s="2066" t="s">
        <v>638</v>
      </c>
      <c r="E17" s="2067"/>
      <c r="F17" s="2068"/>
      <c r="G17" s="2063">
        <v>121</v>
      </c>
      <c r="H17" s="2064"/>
      <c r="I17" s="2065"/>
      <c r="J17" s="2063">
        <v>121</v>
      </c>
      <c r="K17" s="2064"/>
      <c r="L17" s="2069"/>
      <c r="M17" s="2070">
        <v>0</v>
      </c>
      <c r="N17" s="2064"/>
      <c r="O17" s="2065"/>
      <c r="P17" s="2063">
        <v>2</v>
      </c>
      <c r="Q17" s="2064"/>
      <c r="R17" s="2065"/>
      <c r="S17" s="2063">
        <v>1</v>
      </c>
      <c r="T17" s="2064"/>
      <c r="U17" s="2065"/>
      <c r="V17" s="2063">
        <v>2</v>
      </c>
      <c r="W17" s="2064"/>
      <c r="X17" s="2065"/>
      <c r="Y17" s="2063">
        <v>1</v>
      </c>
      <c r="Z17" s="2064"/>
      <c r="AA17" s="2065"/>
      <c r="AB17" s="2063">
        <v>0</v>
      </c>
      <c r="AC17" s="2064"/>
      <c r="AD17" s="2065"/>
      <c r="AE17" s="2063">
        <v>1</v>
      </c>
      <c r="AF17" s="2064"/>
      <c r="AG17" s="2065"/>
      <c r="AH17" s="2063">
        <v>1</v>
      </c>
      <c r="AI17" s="2064"/>
      <c r="AJ17" s="2065"/>
      <c r="AK17" s="2063">
        <v>2</v>
      </c>
      <c r="AL17" s="2064"/>
      <c r="AM17" s="2065"/>
      <c r="AN17" s="2063">
        <v>0</v>
      </c>
      <c r="AO17" s="2064"/>
      <c r="AP17" s="2065"/>
      <c r="AQ17" s="2063">
        <v>0</v>
      </c>
      <c r="AR17" s="2064"/>
      <c r="AS17" s="2065"/>
      <c r="AT17" s="2063">
        <v>0</v>
      </c>
      <c r="AU17" s="2064"/>
      <c r="AV17" s="2065"/>
      <c r="AW17" s="2063">
        <v>2</v>
      </c>
      <c r="AX17" s="2064"/>
      <c r="AY17" s="2065"/>
      <c r="AZ17" s="2063">
        <v>0</v>
      </c>
      <c r="BA17" s="2064"/>
      <c r="BB17" s="2065"/>
      <c r="BC17" s="2063">
        <v>0</v>
      </c>
      <c r="BD17" s="2064"/>
      <c r="BE17" s="2065"/>
      <c r="BF17" s="2063">
        <v>0</v>
      </c>
      <c r="BG17" s="2064"/>
      <c r="BH17" s="2065"/>
      <c r="BI17" s="2063">
        <f t="shared" si="2"/>
        <v>12</v>
      </c>
      <c r="BJ17" s="2064"/>
      <c r="BK17" s="2065"/>
      <c r="BL17" s="2120">
        <f t="shared" si="0"/>
        <v>9.9173553719008272</v>
      </c>
      <c r="BM17" s="2121"/>
      <c r="BN17" s="2122"/>
      <c r="BO17" s="2064">
        <v>0</v>
      </c>
      <c r="BP17" s="2064"/>
      <c r="BQ17" s="2064"/>
      <c r="BR17" s="2069"/>
      <c r="BS17" s="2070">
        <v>1</v>
      </c>
      <c r="BT17" s="2064"/>
      <c r="BU17" s="2065"/>
      <c r="BV17" s="2120">
        <f t="shared" si="1"/>
        <v>0.82644628099173556</v>
      </c>
      <c r="BW17" s="2121"/>
      <c r="BX17" s="2122"/>
      <c r="BY17" s="2064">
        <v>0</v>
      </c>
      <c r="BZ17" s="2064"/>
      <c r="CA17" s="2064"/>
      <c r="CB17" s="2070">
        <v>0</v>
      </c>
      <c r="CC17" s="2064"/>
      <c r="CD17" s="2069"/>
    </row>
    <row r="18" spans="1:82" ht="20.25" customHeight="1" x14ac:dyDescent="0.15">
      <c r="A18" s="2128"/>
      <c r="B18" s="2076"/>
      <c r="C18" s="2077"/>
      <c r="D18" s="2066" t="s">
        <v>148</v>
      </c>
      <c r="E18" s="2067"/>
      <c r="F18" s="2068"/>
      <c r="G18" s="2063">
        <f>SUM(G16:I17)</f>
        <v>463</v>
      </c>
      <c r="H18" s="2064"/>
      <c r="I18" s="2065"/>
      <c r="J18" s="2063">
        <f>SUM(J16:L17)</f>
        <v>463</v>
      </c>
      <c r="K18" s="2064"/>
      <c r="L18" s="2069"/>
      <c r="M18" s="2070">
        <f>SUM(M16:O17)</f>
        <v>0</v>
      </c>
      <c r="N18" s="2064"/>
      <c r="O18" s="2065"/>
      <c r="P18" s="2063">
        <f>SUM(P16:R17)</f>
        <v>3</v>
      </c>
      <c r="Q18" s="2064"/>
      <c r="R18" s="2065"/>
      <c r="S18" s="2063">
        <f>SUM(S16:U17)</f>
        <v>2</v>
      </c>
      <c r="T18" s="2064"/>
      <c r="U18" s="2065"/>
      <c r="V18" s="2063">
        <f>SUM(V16:X17)</f>
        <v>2</v>
      </c>
      <c r="W18" s="2064"/>
      <c r="X18" s="2065"/>
      <c r="Y18" s="2063">
        <f>SUM(Y16:AA17)</f>
        <v>1</v>
      </c>
      <c r="Z18" s="2064"/>
      <c r="AA18" s="2065"/>
      <c r="AB18" s="2063">
        <f>SUM(AB16:AD17)</f>
        <v>0</v>
      </c>
      <c r="AC18" s="2064"/>
      <c r="AD18" s="2065"/>
      <c r="AE18" s="2063">
        <f>SUM(AE16:AG17)</f>
        <v>1</v>
      </c>
      <c r="AF18" s="2064"/>
      <c r="AG18" s="2065"/>
      <c r="AH18" s="2063">
        <f>SUM(AH16:AJ17)</f>
        <v>2</v>
      </c>
      <c r="AI18" s="2064"/>
      <c r="AJ18" s="2065"/>
      <c r="AK18" s="2063">
        <f>SUM(AK16:AM17)</f>
        <v>5</v>
      </c>
      <c r="AL18" s="2064"/>
      <c r="AM18" s="2065"/>
      <c r="AN18" s="2063">
        <f>SUM(AN16:AP17)</f>
        <v>0</v>
      </c>
      <c r="AO18" s="2064"/>
      <c r="AP18" s="2065"/>
      <c r="AQ18" s="2063">
        <f>SUM(AQ16:AS17)</f>
        <v>0</v>
      </c>
      <c r="AR18" s="2064"/>
      <c r="AS18" s="2065"/>
      <c r="AT18" s="2063">
        <f>SUM(AT16:AV17)</f>
        <v>0</v>
      </c>
      <c r="AU18" s="2064"/>
      <c r="AV18" s="2065"/>
      <c r="AW18" s="2063">
        <f>SUM(AW16:AY17)</f>
        <v>5</v>
      </c>
      <c r="AX18" s="2064"/>
      <c r="AY18" s="2065"/>
      <c r="AZ18" s="2063">
        <f>SUM(AZ16:BB17)</f>
        <v>0</v>
      </c>
      <c r="BA18" s="2064"/>
      <c r="BB18" s="2065"/>
      <c r="BC18" s="2063">
        <f>SUM(BC16:BE17)</f>
        <v>1</v>
      </c>
      <c r="BD18" s="2064"/>
      <c r="BE18" s="2065"/>
      <c r="BF18" s="2063">
        <f>SUM(BF16:BH17)</f>
        <v>0</v>
      </c>
      <c r="BG18" s="2064"/>
      <c r="BH18" s="2065"/>
      <c r="BI18" s="2063">
        <f t="shared" si="2"/>
        <v>22</v>
      </c>
      <c r="BJ18" s="2064"/>
      <c r="BK18" s="2065"/>
      <c r="BL18" s="2120">
        <f t="shared" si="0"/>
        <v>4.7516198704103676</v>
      </c>
      <c r="BM18" s="2121"/>
      <c r="BN18" s="2122"/>
      <c r="BO18" s="2064">
        <v>0</v>
      </c>
      <c r="BP18" s="2064"/>
      <c r="BQ18" s="2064"/>
      <c r="BR18" s="2069"/>
      <c r="BS18" s="2070">
        <f>SUM(BS16:BU17)</f>
        <v>2</v>
      </c>
      <c r="BT18" s="2064"/>
      <c r="BU18" s="2065"/>
      <c r="BV18" s="2120">
        <f t="shared" si="1"/>
        <v>0.43196544276457888</v>
      </c>
      <c r="BW18" s="2121"/>
      <c r="BX18" s="2122"/>
      <c r="BY18" s="2064">
        <f t="shared" ref="BY18" si="5">SUM(BY16:CA17)</f>
        <v>0</v>
      </c>
      <c r="BZ18" s="2064"/>
      <c r="CA18" s="2064"/>
      <c r="CB18" s="2070">
        <f t="shared" ref="CB18" si="6">SUM(CB16:CD17)</f>
        <v>0</v>
      </c>
      <c r="CC18" s="2064"/>
      <c r="CD18" s="2069"/>
    </row>
    <row r="19" spans="1:82" ht="20.25" customHeight="1" x14ac:dyDescent="0.15">
      <c r="A19" s="2050" t="s">
        <v>640</v>
      </c>
      <c r="B19" s="2051"/>
      <c r="C19" s="2052"/>
      <c r="D19" s="2129" t="s">
        <v>637</v>
      </c>
      <c r="E19" s="2130"/>
      <c r="F19" s="2131"/>
      <c r="G19" s="2132">
        <v>262</v>
      </c>
      <c r="H19" s="2133"/>
      <c r="I19" s="2134"/>
      <c r="J19" s="2132">
        <v>262</v>
      </c>
      <c r="K19" s="2133"/>
      <c r="L19" s="2135"/>
      <c r="M19" s="2136">
        <v>0</v>
      </c>
      <c r="N19" s="2133"/>
      <c r="O19" s="2134"/>
      <c r="P19" s="2132">
        <v>0</v>
      </c>
      <c r="Q19" s="2133"/>
      <c r="R19" s="2134"/>
      <c r="S19" s="2132">
        <v>0</v>
      </c>
      <c r="T19" s="2133"/>
      <c r="U19" s="2134"/>
      <c r="V19" s="2132">
        <v>0</v>
      </c>
      <c r="W19" s="2133"/>
      <c r="X19" s="2134"/>
      <c r="Y19" s="2132">
        <v>0</v>
      </c>
      <c r="Z19" s="2133"/>
      <c r="AA19" s="2134"/>
      <c r="AB19" s="2132">
        <v>0</v>
      </c>
      <c r="AC19" s="2133"/>
      <c r="AD19" s="2134"/>
      <c r="AE19" s="2132">
        <v>0</v>
      </c>
      <c r="AF19" s="2133"/>
      <c r="AG19" s="2134"/>
      <c r="AH19" s="2132">
        <v>0</v>
      </c>
      <c r="AI19" s="2133"/>
      <c r="AJ19" s="2134"/>
      <c r="AK19" s="2132">
        <v>0</v>
      </c>
      <c r="AL19" s="2133"/>
      <c r="AM19" s="2134"/>
      <c r="AN19" s="2132">
        <v>0</v>
      </c>
      <c r="AO19" s="2133"/>
      <c r="AP19" s="2134"/>
      <c r="AQ19" s="2132">
        <v>0</v>
      </c>
      <c r="AR19" s="2133"/>
      <c r="AS19" s="2134"/>
      <c r="AT19" s="2132">
        <v>0</v>
      </c>
      <c r="AU19" s="2133"/>
      <c r="AV19" s="2134"/>
      <c r="AW19" s="2132">
        <v>0</v>
      </c>
      <c r="AX19" s="2133"/>
      <c r="AY19" s="2134"/>
      <c r="AZ19" s="2132">
        <v>0</v>
      </c>
      <c r="BA19" s="2133"/>
      <c r="BB19" s="2134"/>
      <c r="BC19" s="2132">
        <v>0</v>
      </c>
      <c r="BD19" s="2133"/>
      <c r="BE19" s="2134"/>
      <c r="BF19" s="2132">
        <v>0</v>
      </c>
      <c r="BG19" s="2133"/>
      <c r="BH19" s="2134"/>
      <c r="BI19" s="2063">
        <f t="shared" si="2"/>
        <v>0</v>
      </c>
      <c r="BJ19" s="2064"/>
      <c r="BK19" s="2065"/>
      <c r="BL19" s="2148">
        <f t="shared" si="0"/>
        <v>0</v>
      </c>
      <c r="BM19" s="2149"/>
      <c r="BN19" s="2150"/>
      <c r="BO19" s="2133">
        <v>0</v>
      </c>
      <c r="BP19" s="2133"/>
      <c r="BQ19" s="2133"/>
      <c r="BR19" s="2135"/>
      <c r="BS19" s="2136">
        <v>0</v>
      </c>
      <c r="BT19" s="2133"/>
      <c r="BU19" s="2134"/>
      <c r="BV19" s="2148">
        <f t="shared" si="1"/>
        <v>0</v>
      </c>
      <c r="BW19" s="2149"/>
      <c r="BX19" s="2150"/>
      <c r="BY19" s="2133">
        <v>0</v>
      </c>
      <c r="BZ19" s="2133"/>
      <c r="CA19" s="2133"/>
      <c r="CB19" s="2136">
        <v>0</v>
      </c>
      <c r="CC19" s="2133"/>
      <c r="CD19" s="2135"/>
    </row>
    <row r="20" spans="1:82" ht="20.25" customHeight="1" x14ac:dyDescent="0.15">
      <c r="A20" s="2050"/>
      <c r="B20" s="2051"/>
      <c r="C20" s="2052"/>
      <c r="D20" s="2066" t="s">
        <v>638</v>
      </c>
      <c r="E20" s="2067"/>
      <c r="F20" s="2068"/>
      <c r="G20" s="2063">
        <v>89</v>
      </c>
      <c r="H20" s="2064"/>
      <c r="I20" s="2065"/>
      <c r="J20" s="2063">
        <v>89</v>
      </c>
      <c r="K20" s="2064"/>
      <c r="L20" s="2069"/>
      <c r="M20" s="2070">
        <v>0</v>
      </c>
      <c r="N20" s="2064"/>
      <c r="O20" s="2065"/>
      <c r="P20" s="2063">
        <v>0</v>
      </c>
      <c r="Q20" s="2064"/>
      <c r="R20" s="2065"/>
      <c r="S20" s="2063">
        <v>0</v>
      </c>
      <c r="T20" s="2064"/>
      <c r="U20" s="2065"/>
      <c r="V20" s="2063">
        <v>0</v>
      </c>
      <c r="W20" s="2064"/>
      <c r="X20" s="2065"/>
      <c r="Y20" s="2063">
        <v>0</v>
      </c>
      <c r="Z20" s="2064"/>
      <c r="AA20" s="2065"/>
      <c r="AB20" s="2063">
        <v>0</v>
      </c>
      <c r="AC20" s="2064"/>
      <c r="AD20" s="2065"/>
      <c r="AE20" s="2063">
        <v>0</v>
      </c>
      <c r="AF20" s="2064"/>
      <c r="AG20" s="2065"/>
      <c r="AH20" s="2063">
        <v>0</v>
      </c>
      <c r="AI20" s="2064"/>
      <c r="AJ20" s="2065"/>
      <c r="AK20" s="2063">
        <v>0</v>
      </c>
      <c r="AL20" s="2064"/>
      <c r="AM20" s="2065"/>
      <c r="AN20" s="2063">
        <v>0</v>
      </c>
      <c r="AO20" s="2064"/>
      <c r="AP20" s="2065"/>
      <c r="AQ20" s="2063">
        <v>0</v>
      </c>
      <c r="AR20" s="2064"/>
      <c r="AS20" s="2065"/>
      <c r="AT20" s="2063">
        <v>0</v>
      </c>
      <c r="AU20" s="2064"/>
      <c r="AV20" s="2065"/>
      <c r="AW20" s="2063">
        <v>1</v>
      </c>
      <c r="AX20" s="2064"/>
      <c r="AY20" s="2065"/>
      <c r="AZ20" s="2063">
        <v>1</v>
      </c>
      <c r="BA20" s="2064"/>
      <c r="BB20" s="2065"/>
      <c r="BC20" s="2063">
        <v>1</v>
      </c>
      <c r="BD20" s="2064"/>
      <c r="BE20" s="2065"/>
      <c r="BF20" s="2063">
        <v>0</v>
      </c>
      <c r="BG20" s="2064"/>
      <c r="BH20" s="2065"/>
      <c r="BI20" s="2063">
        <f t="shared" si="2"/>
        <v>3</v>
      </c>
      <c r="BJ20" s="2064"/>
      <c r="BK20" s="2065"/>
      <c r="BL20" s="2120">
        <f t="shared" si="0"/>
        <v>3.3707865168539324</v>
      </c>
      <c r="BM20" s="2121"/>
      <c r="BN20" s="2122"/>
      <c r="BO20" s="2064">
        <v>0</v>
      </c>
      <c r="BP20" s="2064"/>
      <c r="BQ20" s="2064"/>
      <c r="BR20" s="2069"/>
      <c r="BS20" s="2070">
        <v>0</v>
      </c>
      <c r="BT20" s="2064"/>
      <c r="BU20" s="2065"/>
      <c r="BV20" s="2120">
        <f t="shared" si="1"/>
        <v>0</v>
      </c>
      <c r="BW20" s="2121"/>
      <c r="BX20" s="2122"/>
      <c r="BY20" s="2064">
        <v>0</v>
      </c>
      <c r="BZ20" s="2064"/>
      <c r="CA20" s="2064"/>
      <c r="CB20" s="2070">
        <v>0</v>
      </c>
      <c r="CC20" s="2064"/>
      <c r="CD20" s="2069"/>
    </row>
    <row r="21" spans="1:82" ht="20.25" customHeight="1" x14ac:dyDescent="0.15">
      <c r="A21" s="2050"/>
      <c r="B21" s="2051"/>
      <c r="C21" s="2052"/>
      <c r="D21" s="2115" t="s">
        <v>148</v>
      </c>
      <c r="E21" s="2116"/>
      <c r="F21" s="2117"/>
      <c r="G21" s="2108">
        <f>SUM(G19:I20)</f>
        <v>351</v>
      </c>
      <c r="H21" s="2109"/>
      <c r="I21" s="2110"/>
      <c r="J21" s="2108">
        <f>SUM(J19:L20)</f>
        <v>351</v>
      </c>
      <c r="K21" s="2109"/>
      <c r="L21" s="2118"/>
      <c r="M21" s="2119">
        <f>SUM(M19:O20)</f>
        <v>0</v>
      </c>
      <c r="N21" s="2109"/>
      <c r="O21" s="2110"/>
      <c r="P21" s="2108">
        <f>SUM(P19:R20)</f>
        <v>0</v>
      </c>
      <c r="Q21" s="2109"/>
      <c r="R21" s="2110"/>
      <c r="S21" s="2108">
        <f>SUM(S19:U20)</f>
        <v>0</v>
      </c>
      <c r="T21" s="2109"/>
      <c r="U21" s="2110"/>
      <c r="V21" s="2108">
        <f>SUM(V19:X20)</f>
        <v>0</v>
      </c>
      <c r="W21" s="2109"/>
      <c r="X21" s="2110"/>
      <c r="Y21" s="2108">
        <f>SUM(Y19:AA20)</f>
        <v>0</v>
      </c>
      <c r="Z21" s="2109"/>
      <c r="AA21" s="2110"/>
      <c r="AB21" s="2108">
        <f>SUM(AB19:AD20)</f>
        <v>0</v>
      </c>
      <c r="AC21" s="2109"/>
      <c r="AD21" s="2110"/>
      <c r="AE21" s="2108">
        <f>SUM(AE19:AG20)</f>
        <v>0</v>
      </c>
      <c r="AF21" s="2109"/>
      <c r="AG21" s="2110"/>
      <c r="AH21" s="2108">
        <f>SUM(AH19:AJ20)</f>
        <v>0</v>
      </c>
      <c r="AI21" s="2109"/>
      <c r="AJ21" s="2110"/>
      <c r="AK21" s="2108">
        <f>SUM(AK19:AM20)</f>
        <v>0</v>
      </c>
      <c r="AL21" s="2109"/>
      <c r="AM21" s="2110"/>
      <c r="AN21" s="2108">
        <f>SUM(AN19:AP20)</f>
        <v>0</v>
      </c>
      <c r="AO21" s="2109"/>
      <c r="AP21" s="2110"/>
      <c r="AQ21" s="2108">
        <f>SUM(AQ19:AS20)</f>
        <v>0</v>
      </c>
      <c r="AR21" s="2109"/>
      <c r="AS21" s="2110"/>
      <c r="AT21" s="2108">
        <f>SUM(AT19:AV20)</f>
        <v>0</v>
      </c>
      <c r="AU21" s="2109"/>
      <c r="AV21" s="2110"/>
      <c r="AW21" s="2108">
        <f>SUM(AW19:AY20)</f>
        <v>1</v>
      </c>
      <c r="AX21" s="2109"/>
      <c r="AY21" s="2110"/>
      <c r="AZ21" s="2108">
        <f>SUM(AZ19:BB20)</f>
        <v>1</v>
      </c>
      <c r="BA21" s="2109"/>
      <c r="BB21" s="2110"/>
      <c r="BC21" s="2108">
        <f>SUM(BC19:BE20)</f>
        <v>1</v>
      </c>
      <c r="BD21" s="2109"/>
      <c r="BE21" s="2110"/>
      <c r="BF21" s="2108">
        <f>SUM(BF19:BH20)</f>
        <v>0</v>
      </c>
      <c r="BG21" s="2109"/>
      <c r="BH21" s="2110"/>
      <c r="BI21" s="2063">
        <f t="shared" si="2"/>
        <v>3</v>
      </c>
      <c r="BJ21" s="2064"/>
      <c r="BK21" s="2065"/>
      <c r="BL21" s="2125">
        <f t="shared" si="0"/>
        <v>0.85470085470085477</v>
      </c>
      <c r="BM21" s="2126"/>
      <c r="BN21" s="2127"/>
      <c r="BO21" s="2064">
        <v>0</v>
      </c>
      <c r="BP21" s="2064"/>
      <c r="BQ21" s="2064"/>
      <c r="BR21" s="2069"/>
      <c r="BS21" s="2119">
        <f>SUM(BS19:BU20)</f>
        <v>0</v>
      </c>
      <c r="BT21" s="2109"/>
      <c r="BU21" s="2110"/>
      <c r="BV21" s="2125">
        <f t="shared" si="1"/>
        <v>0</v>
      </c>
      <c r="BW21" s="2126"/>
      <c r="BX21" s="2127"/>
      <c r="BY21" s="2109">
        <v>0</v>
      </c>
      <c r="BZ21" s="2109"/>
      <c r="CA21" s="2109"/>
      <c r="CB21" s="2119">
        <v>0</v>
      </c>
      <c r="CC21" s="2109"/>
      <c r="CD21" s="2118"/>
    </row>
    <row r="22" spans="1:82" ht="20.25" customHeight="1" x14ac:dyDescent="0.15">
      <c r="A22" s="2047" t="s">
        <v>641</v>
      </c>
      <c r="B22" s="2048"/>
      <c r="C22" s="2049"/>
      <c r="D22" s="2066" t="s">
        <v>637</v>
      </c>
      <c r="E22" s="2067"/>
      <c r="F22" s="2068"/>
      <c r="G22" s="2063">
        <v>0</v>
      </c>
      <c r="H22" s="2064"/>
      <c r="I22" s="2065"/>
      <c r="J22" s="2063">
        <v>0</v>
      </c>
      <c r="K22" s="2064"/>
      <c r="L22" s="2069"/>
      <c r="M22" s="2070">
        <v>0</v>
      </c>
      <c r="N22" s="2064"/>
      <c r="O22" s="2065"/>
      <c r="P22" s="2063">
        <v>0</v>
      </c>
      <c r="Q22" s="2064"/>
      <c r="R22" s="2065"/>
      <c r="S22" s="2063">
        <v>0</v>
      </c>
      <c r="T22" s="2064"/>
      <c r="U22" s="2065"/>
      <c r="V22" s="2063">
        <v>0</v>
      </c>
      <c r="W22" s="2064"/>
      <c r="X22" s="2065"/>
      <c r="Y22" s="2063">
        <v>0</v>
      </c>
      <c r="Z22" s="2064"/>
      <c r="AA22" s="2065"/>
      <c r="AB22" s="2063">
        <v>0</v>
      </c>
      <c r="AC22" s="2064"/>
      <c r="AD22" s="2065"/>
      <c r="AE22" s="2063">
        <v>0</v>
      </c>
      <c r="AF22" s="2064"/>
      <c r="AG22" s="2065"/>
      <c r="AH22" s="2063">
        <v>0</v>
      </c>
      <c r="AI22" s="2064"/>
      <c r="AJ22" s="2065"/>
      <c r="AK22" s="2063">
        <v>0</v>
      </c>
      <c r="AL22" s="2064"/>
      <c r="AM22" s="2065"/>
      <c r="AN22" s="2063">
        <v>0</v>
      </c>
      <c r="AO22" s="2064"/>
      <c r="AP22" s="2065"/>
      <c r="AQ22" s="2063">
        <v>0</v>
      </c>
      <c r="AR22" s="2064"/>
      <c r="AS22" s="2065"/>
      <c r="AT22" s="2063">
        <v>0</v>
      </c>
      <c r="AU22" s="2064"/>
      <c r="AV22" s="2065"/>
      <c r="AW22" s="2063">
        <v>0</v>
      </c>
      <c r="AX22" s="2064"/>
      <c r="AY22" s="2065"/>
      <c r="AZ22" s="2063">
        <v>0</v>
      </c>
      <c r="BA22" s="2064"/>
      <c r="BB22" s="2065"/>
      <c r="BC22" s="2063">
        <v>0</v>
      </c>
      <c r="BD22" s="2064"/>
      <c r="BE22" s="2065"/>
      <c r="BF22" s="2063">
        <v>0</v>
      </c>
      <c r="BG22" s="2064"/>
      <c r="BH22" s="2065"/>
      <c r="BI22" s="2063">
        <f t="shared" si="2"/>
        <v>0</v>
      </c>
      <c r="BJ22" s="2064"/>
      <c r="BK22" s="2065"/>
      <c r="BL22" s="2151">
        <v>0</v>
      </c>
      <c r="BM22" s="2152"/>
      <c r="BN22" s="2153"/>
      <c r="BO22" s="2064">
        <v>0</v>
      </c>
      <c r="BP22" s="2064"/>
      <c r="BQ22" s="2064"/>
      <c r="BR22" s="2069"/>
      <c r="BS22" s="2070">
        <v>0</v>
      </c>
      <c r="BT22" s="2064"/>
      <c r="BU22" s="2065"/>
      <c r="BV22" s="2120">
        <v>0</v>
      </c>
      <c r="BW22" s="2121"/>
      <c r="BX22" s="2122"/>
      <c r="BY22" s="2064">
        <f t="shared" ref="BY22" si="7">SUM(BY20:CA21)</f>
        <v>0</v>
      </c>
      <c r="BZ22" s="2064"/>
      <c r="CA22" s="2064"/>
      <c r="CB22" s="2070">
        <f t="shared" ref="CB22" si="8">SUM(CB20:CD21)</f>
        <v>0</v>
      </c>
      <c r="CC22" s="2064"/>
      <c r="CD22" s="2069"/>
    </row>
    <row r="23" spans="1:82" ht="20.25" customHeight="1" x14ac:dyDescent="0.15">
      <c r="A23" s="2050"/>
      <c r="B23" s="2051"/>
      <c r="C23" s="2052"/>
      <c r="D23" s="2066" t="s">
        <v>638</v>
      </c>
      <c r="E23" s="2067"/>
      <c r="F23" s="2068"/>
      <c r="G23" s="2063">
        <v>0</v>
      </c>
      <c r="H23" s="2064"/>
      <c r="I23" s="2065"/>
      <c r="J23" s="2063">
        <v>0</v>
      </c>
      <c r="K23" s="2064"/>
      <c r="L23" s="2069"/>
      <c r="M23" s="2070">
        <v>0</v>
      </c>
      <c r="N23" s="2064"/>
      <c r="O23" s="2065"/>
      <c r="P23" s="2063">
        <v>0</v>
      </c>
      <c r="Q23" s="2064"/>
      <c r="R23" s="2065"/>
      <c r="S23" s="2063">
        <v>0</v>
      </c>
      <c r="T23" s="2064"/>
      <c r="U23" s="2065"/>
      <c r="V23" s="2063">
        <v>0</v>
      </c>
      <c r="W23" s="2064"/>
      <c r="X23" s="2065"/>
      <c r="Y23" s="2063">
        <v>0</v>
      </c>
      <c r="Z23" s="2064"/>
      <c r="AA23" s="2065"/>
      <c r="AB23" s="2063">
        <v>0</v>
      </c>
      <c r="AC23" s="2064"/>
      <c r="AD23" s="2065"/>
      <c r="AE23" s="2063">
        <v>0</v>
      </c>
      <c r="AF23" s="2064"/>
      <c r="AG23" s="2065"/>
      <c r="AH23" s="2063">
        <v>0</v>
      </c>
      <c r="AI23" s="2064"/>
      <c r="AJ23" s="2065"/>
      <c r="AK23" s="2063">
        <v>0</v>
      </c>
      <c r="AL23" s="2064"/>
      <c r="AM23" s="2065"/>
      <c r="AN23" s="2063">
        <v>0</v>
      </c>
      <c r="AO23" s="2064"/>
      <c r="AP23" s="2065"/>
      <c r="AQ23" s="2063">
        <v>0</v>
      </c>
      <c r="AR23" s="2064"/>
      <c r="AS23" s="2065"/>
      <c r="AT23" s="2063">
        <v>0</v>
      </c>
      <c r="AU23" s="2064"/>
      <c r="AV23" s="2065"/>
      <c r="AW23" s="2063">
        <v>0</v>
      </c>
      <c r="AX23" s="2064"/>
      <c r="AY23" s="2065"/>
      <c r="AZ23" s="2063">
        <v>0</v>
      </c>
      <c r="BA23" s="2064"/>
      <c r="BB23" s="2065"/>
      <c r="BC23" s="2063">
        <v>0</v>
      </c>
      <c r="BD23" s="2064"/>
      <c r="BE23" s="2065"/>
      <c r="BF23" s="2063">
        <v>0</v>
      </c>
      <c r="BG23" s="2064"/>
      <c r="BH23" s="2065"/>
      <c r="BI23" s="2063">
        <f t="shared" si="2"/>
        <v>0</v>
      </c>
      <c r="BJ23" s="2064"/>
      <c r="BK23" s="2065"/>
      <c r="BL23" s="2120">
        <v>0</v>
      </c>
      <c r="BM23" s="2121"/>
      <c r="BN23" s="2122"/>
      <c r="BO23" s="2109">
        <v>0</v>
      </c>
      <c r="BP23" s="2109"/>
      <c r="BQ23" s="2109"/>
      <c r="BR23" s="2118"/>
      <c r="BS23" s="2070">
        <v>0</v>
      </c>
      <c r="BT23" s="2064"/>
      <c r="BU23" s="2065"/>
      <c r="BV23" s="2120">
        <v>0</v>
      </c>
      <c r="BW23" s="2121"/>
      <c r="BX23" s="2122"/>
      <c r="BY23" s="2064">
        <v>0</v>
      </c>
      <c r="BZ23" s="2064"/>
      <c r="CA23" s="2064"/>
      <c r="CB23" s="2070">
        <v>0</v>
      </c>
      <c r="CC23" s="2064"/>
      <c r="CD23" s="2069"/>
    </row>
    <row r="24" spans="1:82" ht="20.25" customHeight="1" x14ac:dyDescent="0.15">
      <c r="A24" s="2128"/>
      <c r="B24" s="2076"/>
      <c r="C24" s="2077"/>
      <c r="D24" s="2066" t="s">
        <v>148</v>
      </c>
      <c r="E24" s="2067"/>
      <c r="F24" s="2068"/>
      <c r="G24" s="2063">
        <f>SUM(G22:I23)</f>
        <v>0</v>
      </c>
      <c r="H24" s="2064"/>
      <c r="I24" s="2065"/>
      <c r="J24" s="2063">
        <f>SUM(J22:L23)</f>
        <v>0</v>
      </c>
      <c r="K24" s="2064"/>
      <c r="L24" s="2069"/>
      <c r="M24" s="2070">
        <f>SUM(M22:O23)</f>
        <v>0</v>
      </c>
      <c r="N24" s="2064"/>
      <c r="O24" s="2065"/>
      <c r="P24" s="2063">
        <f>SUM(P22:R23)</f>
        <v>0</v>
      </c>
      <c r="Q24" s="2064"/>
      <c r="R24" s="2065"/>
      <c r="S24" s="2063">
        <f>SUM(S22:U23)</f>
        <v>0</v>
      </c>
      <c r="T24" s="2064"/>
      <c r="U24" s="2065"/>
      <c r="V24" s="2063">
        <f>SUM(V22:X23)</f>
        <v>0</v>
      </c>
      <c r="W24" s="2064"/>
      <c r="X24" s="2065"/>
      <c r="Y24" s="2063">
        <f>SUM(Y22:AA23)</f>
        <v>0</v>
      </c>
      <c r="Z24" s="2064"/>
      <c r="AA24" s="2065"/>
      <c r="AB24" s="2063">
        <f>SUM(AB22:AD23)</f>
        <v>0</v>
      </c>
      <c r="AC24" s="2064"/>
      <c r="AD24" s="2065"/>
      <c r="AE24" s="2063">
        <f>SUM(AE22:AG23)</f>
        <v>0</v>
      </c>
      <c r="AF24" s="2064"/>
      <c r="AG24" s="2065"/>
      <c r="AH24" s="2063">
        <f>SUM(AH22:AJ23)</f>
        <v>0</v>
      </c>
      <c r="AI24" s="2064"/>
      <c r="AJ24" s="2065"/>
      <c r="AK24" s="2063">
        <f>SUM(AK22:AM23)</f>
        <v>0</v>
      </c>
      <c r="AL24" s="2064"/>
      <c r="AM24" s="2065"/>
      <c r="AN24" s="2063">
        <f>SUM(AN22:AP23)</f>
        <v>0</v>
      </c>
      <c r="AO24" s="2064"/>
      <c r="AP24" s="2065"/>
      <c r="AQ24" s="2063">
        <f>SUM(AQ22:AS23)</f>
        <v>0</v>
      </c>
      <c r="AR24" s="2064"/>
      <c r="AS24" s="2065"/>
      <c r="AT24" s="2063">
        <f>SUM(AT22:AV23)</f>
        <v>0</v>
      </c>
      <c r="AU24" s="2064"/>
      <c r="AV24" s="2065"/>
      <c r="AW24" s="2063">
        <f>SUM(AW22:AY23)</f>
        <v>0</v>
      </c>
      <c r="AX24" s="2064"/>
      <c r="AY24" s="2065"/>
      <c r="AZ24" s="2063">
        <f>SUM(AZ22:BB23)</f>
        <v>0</v>
      </c>
      <c r="BA24" s="2064"/>
      <c r="BB24" s="2065"/>
      <c r="BC24" s="2063">
        <f>SUM(BC22:BE23)</f>
        <v>0</v>
      </c>
      <c r="BD24" s="2064"/>
      <c r="BE24" s="2065"/>
      <c r="BF24" s="2063">
        <f>SUM(BF22:BH23)</f>
        <v>0</v>
      </c>
      <c r="BG24" s="2064"/>
      <c r="BH24" s="2065"/>
      <c r="BI24" s="2063">
        <f t="shared" si="2"/>
        <v>0</v>
      </c>
      <c r="BJ24" s="2064"/>
      <c r="BK24" s="2065"/>
      <c r="BL24" s="2120">
        <v>0</v>
      </c>
      <c r="BM24" s="2121"/>
      <c r="BN24" s="2122"/>
      <c r="BO24" s="2064">
        <v>0</v>
      </c>
      <c r="BP24" s="2064"/>
      <c r="BQ24" s="2064"/>
      <c r="BR24" s="2069"/>
      <c r="BS24" s="2070">
        <f>SUM(BT22:BT23)</f>
        <v>0</v>
      </c>
      <c r="BT24" s="2064"/>
      <c r="BU24" s="2065"/>
      <c r="BV24" s="2120">
        <v>0</v>
      </c>
      <c r="BW24" s="2121"/>
      <c r="BX24" s="2122"/>
      <c r="BY24" s="2064">
        <f t="shared" ref="BY24" si="9">SUM(BY22:CA23)</f>
        <v>0</v>
      </c>
      <c r="BZ24" s="2064"/>
      <c r="CA24" s="2064"/>
      <c r="CB24" s="2070">
        <f t="shared" ref="CB24" si="10">SUM(CB22:CD23)</f>
        <v>0</v>
      </c>
      <c r="CC24" s="2064"/>
      <c r="CD24" s="2069"/>
    </row>
    <row r="25" spans="1:82" ht="20.25" customHeight="1" x14ac:dyDescent="0.15">
      <c r="A25" s="2047" t="s">
        <v>176</v>
      </c>
      <c r="B25" s="2048"/>
      <c r="C25" s="2049"/>
      <c r="D25" s="2066" t="s">
        <v>637</v>
      </c>
      <c r="E25" s="2067"/>
      <c r="F25" s="2068"/>
      <c r="G25" s="2132">
        <f>G13+G16+G19+G22</f>
        <v>907</v>
      </c>
      <c r="H25" s="2133"/>
      <c r="I25" s="2134"/>
      <c r="J25" s="2132">
        <f>J13+J16+J19+J22</f>
        <v>907</v>
      </c>
      <c r="K25" s="2133"/>
      <c r="L25" s="2135"/>
      <c r="M25" s="2136">
        <f>SUM(N13+N16+N19+N22)</f>
        <v>0</v>
      </c>
      <c r="N25" s="2133"/>
      <c r="O25" s="2134"/>
      <c r="P25" s="2132">
        <f>P13+P16+P19+P22</f>
        <v>12</v>
      </c>
      <c r="Q25" s="2133"/>
      <c r="R25" s="2134"/>
      <c r="S25" s="2132">
        <f>S13+S16+S19+S22</f>
        <v>3</v>
      </c>
      <c r="T25" s="2133"/>
      <c r="U25" s="2134"/>
      <c r="V25" s="2132">
        <f>V13+V16+V19+V22</f>
        <v>2</v>
      </c>
      <c r="W25" s="2133"/>
      <c r="X25" s="2134"/>
      <c r="Y25" s="2132">
        <f>Y13+Y16+Y19+Y22</f>
        <v>0</v>
      </c>
      <c r="Z25" s="2133"/>
      <c r="AA25" s="2134"/>
      <c r="AB25" s="2132">
        <f>AB13+AB16+AB19+AB22</f>
        <v>0</v>
      </c>
      <c r="AC25" s="2133"/>
      <c r="AD25" s="2134"/>
      <c r="AE25" s="2132">
        <f>AE13+AE16+AE19+AE22</f>
        <v>2</v>
      </c>
      <c r="AF25" s="2133"/>
      <c r="AG25" s="2134"/>
      <c r="AH25" s="2132">
        <f>AH13+AH16+AH19+AH22</f>
        <v>1</v>
      </c>
      <c r="AI25" s="2133"/>
      <c r="AJ25" s="2134"/>
      <c r="AK25" s="2132">
        <f>AK13+AK16+AK19+AK22</f>
        <v>6</v>
      </c>
      <c r="AL25" s="2133"/>
      <c r="AM25" s="2134"/>
      <c r="AN25" s="2132">
        <f>AN13+AN16+AN19+AN22</f>
        <v>0</v>
      </c>
      <c r="AO25" s="2133"/>
      <c r="AP25" s="2134"/>
      <c r="AQ25" s="2132">
        <f>AQ13+AQ16+AQ19+AQ22</f>
        <v>0</v>
      </c>
      <c r="AR25" s="2133"/>
      <c r="AS25" s="2134"/>
      <c r="AT25" s="2132">
        <f>AT13+AT16+AT19+AT22</f>
        <v>1</v>
      </c>
      <c r="AU25" s="2133"/>
      <c r="AV25" s="2134"/>
      <c r="AW25" s="2132">
        <f>AW13+AW16+AW19+AW22</f>
        <v>4</v>
      </c>
      <c r="AX25" s="2133"/>
      <c r="AY25" s="2134"/>
      <c r="AZ25" s="2132">
        <f>AZ13+AZ16+AZ19+AZ22</f>
        <v>1</v>
      </c>
      <c r="BA25" s="2133"/>
      <c r="BB25" s="2134"/>
      <c r="BC25" s="2132">
        <f>BC13+BC16+BC19+BC22</f>
        <v>5</v>
      </c>
      <c r="BD25" s="2133"/>
      <c r="BE25" s="2134"/>
      <c r="BF25" s="2132">
        <f>BF13+BF16+BF19+BF22</f>
        <v>0</v>
      </c>
      <c r="BG25" s="2133"/>
      <c r="BH25" s="2134"/>
      <c r="BI25" s="2063">
        <f t="shared" si="2"/>
        <v>37</v>
      </c>
      <c r="BJ25" s="2064"/>
      <c r="BK25" s="2065"/>
      <c r="BL25" s="2148">
        <f>BI25/J25*100</f>
        <v>4.0793825799338475</v>
      </c>
      <c r="BM25" s="2149"/>
      <c r="BN25" s="2150"/>
      <c r="BO25" s="2064">
        <v>0</v>
      </c>
      <c r="BP25" s="2064"/>
      <c r="BQ25" s="2064"/>
      <c r="BR25" s="2069"/>
      <c r="BS25" s="2136">
        <f>SUM(BS13+BS16+BS19+BS22)</f>
        <v>2</v>
      </c>
      <c r="BT25" s="2133"/>
      <c r="BU25" s="2134"/>
      <c r="BV25" s="2148">
        <f>BS25/J25*100</f>
        <v>0.22050716648291069</v>
      </c>
      <c r="BW25" s="2149"/>
      <c r="BX25" s="2150"/>
      <c r="BY25" s="2133">
        <v>0</v>
      </c>
      <c r="BZ25" s="2133"/>
      <c r="CA25" s="2133"/>
      <c r="CB25" s="2136">
        <v>0</v>
      </c>
      <c r="CC25" s="2133"/>
      <c r="CD25" s="2135"/>
    </row>
    <row r="26" spans="1:82" ht="20.25" customHeight="1" x14ac:dyDescent="0.15">
      <c r="A26" s="2050"/>
      <c r="B26" s="2051"/>
      <c r="C26" s="2052"/>
      <c r="D26" s="2066" t="s">
        <v>638</v>
      </c>
      <c r="E26" s="2067"/>
      <c r="F26" s="2068"/>
      <c r="G26" s="2063">
        <f>G14+G17+G20+G23</f>
        <v>292</v>
      </c>
      <c r="H26" s="2064"/>
      <c r="I26" s="2065"/>
      <c r="J26" s="2063">
        <f>J14+J17+J20+J23</f>
        <v>293</v>
      </c>
      <c r="K26" s="2064"/>
      <c r="L26" s="2069"/>
      <c r="M26" s="2070">
        <f>SUM(N14+N17+N20+N23)</f>
        <v>0</v>
      </c>
      <c r="N26" s="2064"/>
      <c r="O26" s="2065"/>
      <c r="P26" s="2063">
        <f>P14+P17+P20+P23</f>
        <v>3</v>
      </c>
      <c r="Q26" s="2064"/>
      <c r="R26" s="2065"/>
      <c r="S26" s="2063">
        <f>S14+S17+S20+S23</f>
        <v>1</v>
      </c>
      <c r="T26" s="2064"/>
      <c r="U26" s="2065"/>
      <c r="V26" s="2063">
        <f>V14+V17+V20+V23</f>
        <v>3</v>
      </c>
      <c r="W26" s="2064"/>
      <c r="X26" s="2065"/>
      <c r="Y26" s="2063">
        <f>Y14+Y17+Y20+Y23</f>
        <v>2</v>
      </c>
      <c r="Z26" s="2064"/>
      <c r="AA26" s="2065"/>
      <c r="AB26" s="2063">
        <f>AB14+AB17+AB20+AB23</f>
        <v>0</v>
      </c>
      <c r="AC26" s="2064"/>
      <c r="AD26" s="2065"/>
      <c r="AE26" s="2063">
        <f>AE14+AE17+AE20+AE23</f>
        <v>1</v>
      </c>
      <c r="AF26" s="2064"/>
      <c r="AG26" s="2065"/>
      <c r="AH26" s="2063">
        <f>AH14+AH17+AH20+AH23</f>
        <v>1</v>
      </c>
      <c r="AI26" s="2064"/>
      <c r="AJ26" s="2065"/>
      <c r="AK26" s="2063">
        <f>AK14+AK17+AK20+AK23</f>
        <v>2</v>
      </c>
      <c r="AL26" s="2064"/>
      <c r="AM26" s="2065"/>
      <c r="AN26" s="2063">
        <f>AN14+AN17+AN20+AN23</f>
        <v>0</v>
      </c>
      <c r="AO26" s="2064"/>
      <c r="AP26" s="2065"/>
      <c r="AQ26" s="2063">
        <f>AQ14+AQ17+AQ20+AQ23</f>
        <v>0</v>
      </c>
      <c r="AR26" s="2064"/>
      <c r="AS26" s="2065"/>
      <c r="AT26" s="2063">
        <f>AT14+AT17+AT20+AT23</f>
        <v>0</v>
      </c>
      <c r="AU26" s="2064"/>
      <c r="AV26" s="2065"/>
      <c r="AW26" s="2063">
        <f>AW14+AW17+AW20+AW23</f>
        <v>5</v>
      </c>
      <c r="AX26" s="2064"/>
      <c r="AY26" s="2065"/>
      <c r="AZ26" s="2063">
        <f>AZ14+AZ17+AZ20+AZ23</f>
        <v>1</v>
      </c>
      <c r="BA26" s="2064"/>
      <c r="BB26" s="2065"/>
      <c r="BC26" s="2063">
        <f>BC14+BC17+BC20+BC23</f>
        <v>1</v>
      </c>
      <c r="BD26" s="2064"/>
      <c r="BE26" s="2065"/>
      <c r="BF26" s="2063">
        <f>BF14+BF17+BF20+BF23</f>
        <v>0</v>
      </c>
      <c r="BG26" s="2064"/>
      <c r="BH26" s="2065"/>
      <c r="BI26" s="2063">
        <f t="shared" si="2"/>
        <v>20</v>
      </c>
      <c r="BJ26" s="2064"/>
      <c r="BK26" s="2065"/>
      <c r="BL26" s="2120">
        <f>BI26/J26*100</f>
        <v>6.8259385665529013</v>
      </c>
      <c r="BM26" s="2121"/>
      <c r="BN26" s="2122"/>
      <c r="BO26" s="2064">
        <v>0</v>
      </c>
      <c r="BP26" s="2064"/>
      <c r="BQ26" s="2064"/>
      <c r="BR26" s="2069"/>
      <c r="BS26" s="2070">
        <f>SUM(BT14+BS17+BT20+BT23)</f>
        <v>1</v>
      </c>
      <c r="BT26" s="2064"/>
      <c r="BU26" s="2065"/>
      <c r="BV26" s="2120">
        <f>BS26/J26*100</f>
        <v>0.34129692832764508</v>
      </c>
      <c r="BW26" s="2121"/>
      <c r="BX26" s="2122"/>
      <c r="BY26" s="2064">
        <v>0</v>
      </c>
      <c r="BZ26" s="2064"/>
      <c r="CA26" s="2064"/>
      <c r="CB26" s="2070">
        <v>0</v>
      </c>
      <c r="CC26" s="2064"/>
      <c r="CD26" s="2069"/>
    </row>
    <row r="27" spans="1:82" ht="20.25" customHeight="1" x14ac:dyDescent="0.15">
      <c r="A27" s="2137"/>
      <c r="B27" s="2138"/>
      <c r="C27" s="2139"/>
      <c r="D27" s="2143" t="s">
        <v>148</v>
      </c>
      <c r="E27" s="2144"/>
      <c r="F27" s="2145"/>
      <c r="G27" s="2140">
        <f>SUM(G25:I26)</f>
        <v>1199</v>
      </c>
      <c r="H27" s="2141"/>
      <c r="I27" s="2142"/>
      <c r="J27" s="2140">
        <f>SUM(J25:L26)</f>
        <v>1200</v>
      </c>
      <c r="K27" s="2141"/>
      <c r="L27" s="2146"/>
      <c r="M27" s="2147">
        <f>SUM(M25:O26)</f>
        <v>0</v>
      </c>
      <c r="N27" s="2141"/>
      <c r="O27" s="2142"/>
      <c r="P27" s="2140">
        <f>SUM(P25:R26)</f>
        <v>15</v>
      </c>
      <c r="Q27" s="2141"/>
      <c r="R27" s="2142"/>
      <c r="S27" s="2140">
        <f>SUM(S25:U26)</f>
        <v>4</v>
      </c>
      <c r="T27" s="2141"/>
      <c r="U27" s="2142"/>
      <c r="V27" s="2140">
        <f>SUM(V25:X26)</f>
        <v>5</v>
      </c>
      <c r="W27" s="2141"/>
      <c r="X27" s="2142"/>
      <c r="Y27" s="2140">
        <f>SUM(Y25:AA26)</f>
        <v>2</v>
      </c>
      <c r="Z27" s="2141"/>
      <c r="AA27" s="2142"/>
      <c r="AB27" s="2140">
        <f>SUM(AB25:AD26)</f>
        <v>0</v>
      </c>
      <c r="AC27" s="2141"/>
      <c r="AD27" s="2142"/>
      <c r="AE27" s="2140">
        <f>SUM(AE25:AG26)</f>
        <v>3</v>
      </c>
      <c r="AF27" s="2141"/>
      <c r="AG27" s="2142"/>
      <c r="AH27" s="2140">
        <f>SUM(AH25:AJ26)</f>
        <v>2</v>
      </c>
      <c r="AI27" s="2141"/>
      <c r="AJ27" s="2142"/>
      <c r="AK27" s="2140">
        <f>SUM(AK25:AM26)</f>
        <v>8</v>
      </c>
      <c r="AL27" s="2141"/>
      <c r="AM27" s="2142"/>
      <c r="AN27" s="2140">
        <f>SUM(AN25:AP26)</f>
        <v>0</v>
      </c>
      <c r="AO27" s="2141"/>
      <c r="AP27" s="2142"/>
      <c r="AQ27" s="2140">
        <f>SUM(AQ25:AS26)</f>
        <v>0</v>
      </c>
      <c r="AR27" s="2141"/>
      <c r="AS27" s="2142"/>
      <c r="AT27" s="2140">
        <f>SUM(AT25:AV26)</f>
        <v>1</v>
      </c>
      <c r="AU27" s="2141"/>
      <c r="AV27" s="2142"/>
      <c r="AW27" s="2140">
        <f>SUM(AW25:AY26)</f>
        <v>9</v>
      </c>
      <c r="AX27" s="2141"/>
      <c r="AY27" s="2142"/>
      <c r="AZ27" s="2140">
        <f>SUM(AZ25:BB26)</f>
        <v>2</v>
      </c>
      <c r="BA27" s="2141"/>
      <c r="BB27" s="2142"/>
      <c r="BC27" s="2140">
        <f>SUM(BC25:BE26)</f>
        <v>6</v>
      </c>
      <c r="BD27" s="2141"/>
      <c r="BE27" s="2142"/>
      <c r="BF27" s="2140">
        <f>SUM(BF25:BH26)</f>
        <v>0</v>
      </c>
      <c r="BG27" s="2141"/>
      <c r="BH27" s="2142"/>
      <c r="BI27" s="2140">
        <f t="shared" si="2"/>
        <v>57</v>
      </c>
      <c r="BJ27" s="2141"/>
      <c r="BK27" s="2142"/>
      <c r="BL27" s="2154">
        <f>BI27/J27*100</f>
        <v>4.75</v>
      </c>
      <c r="BM27" s="2155"/>
      <c r="BN27" s="2156"/>
      <c r="BO27" s="2141">
        <v>0</v>
      </c>
      <c r="BP27" s="2141"/>
      <c r="BQ27" s="2141"/>
      <c r="BR27" s="2146"/>
      <c r="BS27" s="2147">
        <f>SUM(BS15+BS18+BS21+BS24)</f>
        <v>3</v>
      </c>
      <c r="BT27" s="2141"/>
      <c r="BU27" s="2142"/>
      <c r="BV27" s="2154">
        <f>BS27/J27*100</f>
        <v>0.25</v>
      </c>
      <c r="BW27" s="2155"/>
      <c r="BX27" s="2156"/>
      <c r="BY27" s="2147">
        <f t="shared" ref="BY27" si="11">SUM(BY25:CA26)</f>
        <v>0</v>
      </c>
      <c r="BZ27" s="2141"/>
      <c r="CA27" s="2141"/>
      <c r="CB27" s="2147">
        <f t="shared" ref="CB27" si="12">SUM(CB25:CD26)</f>
        <v>0</v>
      </c>
      <c r="CC27" s="2141"/>
      <c r="CD27" s="2146"/>
    </row>
    <row r="28" spans="1:82" x14ac:dyDescent="0.15">
      <c r="B28" s="190" t="s">
        <v>642</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219"/>
      <c r="AN28" s="219"/>
      <c r="AO28" s="219"/>
      <c r="AP28" s="219"/>
      <c r="AQ28" s="219"/>
      <c r="AR28" s="219"/>
      <c r="AS28" s="219"/>
      <c r="AT28" s="219"/>
      <c r="AU28" s="219"/>
      <c r="AV28" s="219"/>
      <c r="AW28" s="219"/>
      <c r="AX28" s="219"/>
      <c r="AY28" s="219"/>
      <c r="AZ28" s="219"/>
      <c r="BA28" s="219"/>
      <c r="BB28" s="219"/>
      <c r="BC28" s="219"/>
    </row>
    <row r="29" spans="1:82" x14ac:dyDescent="0.15">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row>
    <row r="30" spans="1:82" x14ac:dyDescent="0.15">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row>
    <row r="31" spans="1:82" x14ac:dyDescent="0.15">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row>
  </sheetData>
  <mergeCells count="429">
    <mergeCell ref="CB27:CD27"/>
    <mergeCell ref="BL13:BN13"/>
    <mergeCell ref="BL14:BN14"/>
    <mergeCell ref="BL15:BN15"/>
    <mergeCell ref="BL16:BN16"/>
    <mergeCell ref="BL17:BN17"/>
    <mergeCell ref="BL22:BN22"/>
    <mergeCell ref="BL23:BN23"/>
    <mergeCell ref="BL24:BN24"/>
    <mergeCell ref="BL25:BN25"/>
    <mergeCell ref="CB25:CD25"/>
    <mergeCell ref="CB26:CD26"/>
    <mergeCell ref="CB24:CD24"/>
    <mergeCell ref="CB21:CD21"/>
    <mergeCell ref="CB19:CD19"/>
    <mergeCell ref="BY13:CA13"/>
    <mergeCell ref="BO13:BR13"/>
    <mergeCell ref="CB13:CD13"/>
    <mergeCell ref="BL19:BN19"/>
    <mergeCell ref="BL20:BN20"/>
    <mergeCell ref="BL21:BN21"/>
    <mergeCell ref="BV27:BX27"/>
    <mergeCell ref="BY27:CA27"/>
    <mergeCell ref="BL27:BN27"/>
    <mergeCell ref="BV24:BX24"/>
    <mergeCell ref="BY21:CA21"/>
    <mergeCell ref="BO21:BR21"/>
    <mergeCell ref="BV21:BX21"/>
    <mergeCell ref="BV25:BX25"/>
    <mergeCell ref="BY25:CA25"/>
    <mergeCell ref="BY22:CA22"/>
    <mergeCell ref="BS19:BU19"/>
    <mergeCell ref="BV19:BX19"/>
    <mergeCell ref="BY20:CA20"/>
    <mergeCell ref="AW27:AY27"/>
    <mergeCell ref="AZ27:BB27"/>
    <mergeCell ref="AE27:AG27"/>
    <mergeCell ref="AH27:AJ27"/>
    <mergeCell ref="AK27:AM27"/>
    <mergeCell ref="AN27:AP27"/>
    <mergeCell ref="BI27:BK27"/>
    <mergeCell ref="BS27:BU27"/>
    <mergeCell ref="BC27:BE27"/>
    <mergeCell ref="BF27:BH27"/>
    <mergeCell ref="BO27:BR27"/>
    <mergeCell ref="D27:F27"/>
    <mergeCell ref="G27:I27"/>
    <mergeCell ref="J27:L27"/>
    <mergeCell ref="M27:O27"/>
    <mergeCell ref="P27:R27"/>
    <mergeCell ref="Y27:AA27"/>
    <mergeCell ref="AB27:AD27"/>
    <mergeCell ref="D26:F26"/>
    <mergeCell ref="G26:I26"/>
    <mergeCell ref="J26:L26"/>
    <mergeCell ref="M26:O26"/>
    <mergeCell ref="P26:R26"/>
    <mergeCell ref="S26:U26"/>
    <mergeCell ref="V26:X26"/>
    <mergeCell ref="BI26:BK26"/>
    <mergeCell ref="BS26:BU26"/>
    <mergeCell ref="BL26:BN26"/>
    <mergeCell ref="BO26:BR26"/>
    <mergeCell ref="AE26:AG26"/>
    <mergeCell ref="AH26:AJ26"/>
    <mergeCell ref="BV26:BX26"/>
    <mergeCell ref="BY26:CA26"/>
    <mergeCell ref="S25:U25"/>
    <mergeCell ref="V25:X25"/>
    <mergeCell ref="AW26:AY26"/>
    <mergeCell ref="AZ26:BB26"/>
    <mergeCell ref="BC26:BE26"/>
    <mergeCell ref="BF26:BH26"/>
    <mergeCell ref="Y26:AA26"/>
    <mergeCell ref="AB26:AD26"/>
    <mergeCell ref="AK26:AM26"/>
    <mergeCell ref="AN26:AP26"/>
    <mergeCell ref="AQ26:AS26"/>
    <mergeCell ref="AT26:AV26"/>
    <mergeCell ref="BO25:BR25"/>
    <mergeCell ref="A25:C27"/>
    <mergeCell ref="D25:F25"/>
    <mergeCell ref="G25:I25"/>
    <mergeCell ref="J25:L25"/>
    <mergeCell ref="M25:O25"/>
    <mergeCell ref="P25:R25"/>
    <mergeCell ref="BI25:BK25"/>
    <mergeCell ref="BS25:BU25"/>
    <mergeCell ref="AT25:AV25"/>
    <mergeCell ref="AW25:AY25"/>
    <mergeCell ref="AZ25:BB25"/>
    <mergeCell ref="AE25:AG25"/>
    <mergeCell ref="AH25:AJ25"/>
    <mergeCell ref="BC25:BE25"/>
    <mergeCell ref="BF25:BH25"/>
    <mergeCell ref="AK25:AM25"/>
    <mergeCell ref="AN25:AP25"/>
    <mergeCell ref="AQ25:AS25"/>
    <mergeCell ref="Y25:AA25"/>
    <mergeCell ref="AB25:AD25"/>
    <mergeCell ref="S27:U27"/>
    <mergeCell ref="V27:X27"/>
    <mergeCell ref="AQ27:AS27"/>
    <mergeCell ref="AT27:AV27"/>
    <mergeCell ref="AB24:AD24"/>
    <mergeCell ref="AE24:AG24"/>
    <mergeCell ref="AH24:AJ24"/>
    <mergeCell ref="AK24:AM24"/>
    <mergeCell ref="D24:F24"/>
    <mergeCell ref="G24:I24"/>
    <mergeCell ref="J24:L24"/>
    <mergeCell ref="M24:O24"/>
    <mergeCell ref="P24:R24"/>
    <mergeCell ref="S24:U24"/>
    <mergeCell ref="V24:X24"/>
    <mergeCell ref="Y24:AA24"/>
    <mergeCell ref="AN24:AP24"/>
    <mergeCell ref="AQ24:AS24"/>
    <mergeCell ref="AT24:AV24"/>
    <mergeCell ref="AW24:AY24"/>
    <mergeCell ref="AZ24:BB24"/>
    <mergeCell ref="BC24:BE24"/>
    <mergeCell ref="BO24:BR24"/>
    <mergeCell ref="BY23:CA23"/>
    <mergeCell ref="CB23:CD23"/>
    <mergeCell ref="AN23:AP23"/>
    <mergeCell ref="AQ23:AS23"/>
    <mergeCell ref="AT23:AV23"/>
    <mergeCell ref="AW23:AY23"/>
    <mergeCell ref="AZ23:BB23"/>
    <mergeCell ref="BC23:BE23"/>
    <mergeCell ref="BF23:BH23"/>
    <mergeCell ref="BI23:BK23"/>
    <mergeCell ref="BS23:BU23"/>
    <mergeCell ref="BV23:BX23"/>
    <mergeCell ref="BF24:BH24"/>
    <mergeCell ref="BI24:BK24"/>
    <mergeCell ref="BO23:BR23"/>
    <mergeCell ref="BY24:CA24"/>
    <mergeCell ref="BS24:BU24"/>
    <mergeCell ref="AT22:AV22"/>
    <mergeCell ref="AW22:AY22"/>
    <mergeCell ref="AH23:AJ23"/>
    <mergeCell ref="AK23:AM23"/>
    <mergeCell ref="AN22:AP22"/>
    <mergeCell ref="AQ22:AS22"/>
    <mergeCell ref="V23:X23"/>
    <mergeCell ref="Y23:AA23"/>
    <mergeCell ref="AH22:AJ22"/>
    <mergeCell ref="AK22:AM22"/>
    <mergeCell ref="V22:X22"/>
    <mergeCell ref="AB23:AD23"/>
    <mergeCell ref="AE23:AG23"/>
    <mergeCell ref="Y22:AA22"/>
    <mergeCell ref="AB22:AD22"/>
    <mergeCell ref="AE22:AG22"/>
    <mergeCell ref="CB22:CD22"/>
    <mergeCell ref="BS22:BU22"/>
    <mergeCell ref="BV22:BX22"/>
    <mergeCell ref="AZ22:BB22"/>
    <mergeCell ref="BC22:BE22"/>
    <mergeCell ref="BF22:BH22"/>
    <mergeCell ref="BI22:BK22"/>
    <mergeCell ref="BO22:BR22"/>
    <mergeCell ref="BF21:BH21"/>
    <mergeCell ref="BI21:BK21"/>
    <mergeCell ref="BS21:BU21"/>
    <mergeCell ref="A22:C24"/>
    <mergeCell ref="D22:F22"/>
    <mergeCell ref="G22:I22"/>
    <mergeCell ref="J22:L22"/>
    <mergeCell ref="M22:O22"/>
    <mergeCell ref="P22:R22"/>
    <mergeCell ref="S22:U22"/>
    <mergeCell ref="D23:F23"/>
    <mergeCell ref="G23:I23"/>
    <mergeCell ref="J23:L23"/>
    <mergeCell ref="M23:O23"/>
    <mergeCell ref="P23:R23"/>
    <mergeCell ref="S23:U23"/>
    <mergeCell ref="AK21:AM21"/>
    <mergeCell ref="AT20:AV20"/>
    <mergeCell ref="AW20:AY20"/>
    <mergeCell ref="AN21:AP21"/>
    <mergeCell ref="AQ21:AS21"/>
    <mergeCell ref="AT21:AV21"/>
    <mergeCell ref="AW21:AY21"/>
    <mergeCell ref="AZ21:BB21"/>
    <mergeCell ref="BC21:BE21"/>
    <mergeCell ref="CB20:CD20"/>
    <mergeCell ref="BI18:BK18"/>
    <mergeCell ref="BS18:BU18"/>
    <mergeCell ref="D21:F21"/>
    <mergeCell ref="G21:I21"/>
    <mergeCell ref="J21:L21"/>
    <mergeCell ref="M21:O21"/>
    <mergeCell ref="P21:R21"/>
    <mergeCell ref="S21:U21"/>
    <mergeCell ref="BS20:BU20"/>
    <mergeCell ref="BV20:BX20"/>
    <mergeCell ref="AZ20:BB20"/>
    <mergeCell ref="BC20:BE20"/>
    <mergeCell ref="BF20:BH20"/>
    <mergeCell ref="BI20:BK20"/>
    <mergeCell ref="BO20:BR20"/>
    <mergeCell ref="V21:X21"/>
    <mergeCell ref="Y21:AA21"/>
    <mergeCell ref="AB21:AD21"/>
    <mergeCell ref="AE21:AG21"/>
    <mergeCell ref="AH21:AJ21"/>
    <mergeCell ref="CB18:CD18"/>
    <mergeCell ref="AT18:AV18"/>
    <mergeCell ref="BL18:BN18"/>
    <mergeCell ref="BO18:BR18"/>
    <mergeCell ref="P19:R19"/>
    <mergeCell ref="S19:U19"/>
    <mergeCell ref="V19:X19"/>
    <mergeCell ref="Y19:AA19"/>
    <mergeCell ref="BV18:BX18"/>
    <mergeCell ref="BY18:CA18"/>
    <mergeCell ref="AT19:AV19"/>
    <mergeCell ref="AW19:AY19"/>
    <mergeCell ref="BY19:CA19"/>
    <mergeCell ref="AW18:AY18"/>
    <mergeCell ref="AB19:AD19"/>
    <mergeCell ref="AE19:AG19"/>
    <mergeCell ref="AH19:AJ19"/>
    <mergeCell ref="AK19:AM19"/>
    <mergeCell ref="AN19:AP19"/>
    <mergeCell ref="AQ19:AS19"/>
    <mergeCell ref="AZ19:BB19"/>
    <mergeCell ref="BC19:BE19"/>
    <mergeCell ref="BF19:BH19"/>
    <mergeCell ref="BI19:BK19"/>
    <mergeCell ref="BO19:BR19"/>
    <mergeCell ref="A19:C21"/>
    <mergeCell ref="D19:F19"/>
    <mergeCell ref="G19:I19"/>
    <mergeCell ref="J19:L19"/>
    <mergeCell ref="M19:O19"/>
    <mergeCell ref="AQ18:AS18"/>
    <mergeCell ref="Y18:AA18"/>
    <mergeCell ref="AB18:AD18"/>
    <mergeCell ref="AE18:AG18"/>
    <mergeCell ref="AH18:AJ18"/>
    <mergeCell ref="AN20:AP20"/>
    <mergeCell ref="AQ20:AS20"/>
    <mergeCell ref="AB20:AD20"/>
    <mergeCell ref="AE20:AG20"/>
    <mergeCell ref="AH20:AJ20"/>
    <mergeCell ref="AK20:AM20"/>
    <mergeCell ref="D20:F20"/>
    <mergeCell ref="G20:I20"/>
    <mergeCell ref="J20:L20"/>
    <mergeCell ref="M20:O20"/>
    <mergeCell ref="P20:R20"/>
    <mergeCell ref="S20:U20"/>
    <mergeCell ref="V20:X20"/>
    <mergeCell ref="Y20:AA20"/>
    <mergeCell ref="D18:F18"/>
    <mergeCell ref="G18:I18"/>
    <mergeCell ref="J18:L18"/>
    <mergeCell ref="M18:O18"/>
    <mergeCell ref="P18:R18"/>
    <mergeCell ref="S18:U18"/>
    <mergeCell ref="V18:X18"/>
    <mergeCell ref="BC18:BE18"/>
    <mergeCell ref="BF18:BH18"/>
    <mergeCell ref="AZ18:BB18"/>
    <mergeCell ref="AK18:AM18"/>
    <mergeCell ref="AN18:AP18"/>
    <mergeCell ref="AW17:AY17"/>
    <mergeCell ref="AZ17:BB17"/>
    <mergeCell ref="CB16:CD16"/>
    <mergeCell ref="D17:F17"/>
    <mergeCell ref="G17:I17"/>
    <mergeCell ref="J17:L17"/>
    <mergeCell ref="M17:O17"/>
    <mergeCell ref="P17:R17"/>
    <mergeCell ref="S17:U17"/>
    <mergeCell ref="V17:X17"/>
    <mergeCell ref="AE17:AG17"/>
    <mergeCell ref="AH17:AJ17"/>
    <mergeCell ref="AK17:AM17"/>
    <mergeCell ref="AN17:AP17"/>
    <mergeCell ref="AQ17:AS17"/>
    <mergeCell ref="AT17:AV17"/>
    <mergeCell ref="BC17:BE17"/>
    <mergeCell ref="BF17:BH17"/>
    <mergeCell ref="BV17:BX17"/>
    <mergeCell ref="BY17:CA17"/>
    <mergeCell ref="BI17:BK17"/>
    <mergeCell ref="BS17:BU17"/>
    <mergeCell ref="BO17:BR17"/>
    <mergeCell ref="CB17:CD17"/>
    <mergeCell ref="A16:C18"/>
    <mergeCell ref="D16:F16"/>
    <mergeCell ref="G16:I16"/>
    <mergeCell ref="J16:L16"/>
    <mergeCell ref="BY15:CA15"/>
    <mergeCell ref="BO15:BR15"/>
    <mergeCell ref="AE16:AG16"/>
    <mergeCell ref="AH16:AJ16"/>
    <mergeCell ref="BC16:BE16"/>
    <mergeCell ref="BF16:BH16"/>
    <mergeCell ref="AW16:AY16"/>
    <mergeCell ref="AZ16:BB16"/>
    <mergeCell ref="M16:O16"/>
    <mergeCell ref="P16:R16"/>
    <mergeCell ref="S16:U16"/>
    <mergeCell ref="V16:X16"/>
    <mergeCell ref="Y17:AA17"/>
    <mergeCell ref="AB17:AD17"/>
    <mergeCell ref="Y16:AA16"/>
    <mergeCell ref="AB16:AD16"/>
    <mergeCell ref="BV16:BX16"/>
    <mergeCell ref="BY16:CA16"/>
    <mergeCell ref="AK16:AM16"/>
    <mergeCell ref="AN16:AP16"/>
    <mergeCell ref="BI16:BK16"/>
    <mergeCell ref="BS16:BU16"/>
    <mergeCell ref="BO16:BR16"/>
    <mergeCell ref="AK15:AM15"/>
    <mergeCell ref="CB15:CD15"/>
    <mergeCell ref="AQ15:AS15"/>
    <mergeCell ref="AT15:AV15"/>
    <mergeCell ref="AW15:AY15"/>
    <mergeCell ref="AZ15:BB15"/>
    <mergeCell ref="BC15:BE15"/>
    <mergeCell ref="AQ16:AS16"/>
    <mergeCell ref="AT16:AV16"/>
    <mergeCell ref="AW14:AY14"/>
    <mergeCell ref="AQ14:AS14"/>
    <mergeCell ref="CB14:CD14"/>
    <mergeCell ref="D15:F15"/>
    <mergeCell ref="G15:I15"/>
    <mergeCell ref="J15:L15"/>
    <mergeCell ref="M15:O15"/>
    <mergeCell ref="P15:R15"/>
    <mergeCell ref="BV14:BX14"/>
    <mergeCell ref="BY14:CA14"/>
    <mergeCell ref="BF14:BH14"/>
    <mergeCell ref="BI14:BK14"/>
    <mergeCell ref="BS14:BU14"/>
    <mergeCell ref="BO14:BR14"/>
    <mergeCell ref="BF15:BH15"/>
    <mergeCell ref="BI15:BK15"/>
    <mergeCell ref="BS15:BU15"/>
    <mergeCell ref="BV15:BX15"/>
    <mergeCell ref="Y15:AA15"/>
    <mergeCell ref="AB15:AD15"/>
    <mergeCell ref="AE15:AG15"/>
    <mergeCell ref="AH15:AJ15"/>
    <mergeCell ref="AN15:AP15"/>
    <mergeCell ref="AN14:AP14"/>
    <mergeCell ref="BI13:BK13"/>
    <mergeCell ref="BS13:BU13"/>
    <mergeCell ref="BV13:BX13"/>
    <mergeCell ref="AT13:AV13"/>
    <mergeCell ref="AW13:AY13"/>
    <mergeCell ref="AZ13:BB13"/>
    <mergeCell ref="BC13:BE13"/>
    <mergeCell ref="BF13:BH13"/>
    <mergeCell ref="M13:O13"/>
    <mergeCell ref="P13:R13"/>
    <mergeCell ref="S13:U13"/>
    <mergeCell ref="AN13:AP13"/>
    <mergeCell ref="AQ13:AS13"/>
    <mergeCell ref="A13:C15"/>
    <mergeCell ref="D13:F13"/>
    <mergeCell ref="G13:I13"/>
    <mergeCell ref="J13:L13"/>
    <mergeCell ref="P14:R14"/>
    <mergeCell ref="S14:U14"/>
    <mergeCell ref="AH14:AJ14"/>
    <mergeCell ref="AK14:AM14"/>
    <mergeCell ref="AK13:AM13"/>
    <mergeCell ref="S15:U15"/>
    <mergeCell ref="V15:X15"/>
    <mergeCell ref="V14:X14"/>
    <mergeCell ref="Y14:AA14"/>
    <mergeCell ref="AZ14:BB14"/>
    <mergeCell ref="BC14:BE14"/>
    <mergeCell ref="AB14:AD14"/>
    <mergeCell ref="AE14:AG14"/>
    <mergeCell ref="D14:F14"/>
    <mergeCell ref="G14:I14"/>
    <mergeCell ref="J14:L14"/>
    <mergeCell ref="M14:O14"/>
    <mergeCell ref="AU9:AU11"/>
    <mergeCell ref="V13:X13"/>
    <mergeCell ref="Y13:AA13"/>
    <mergeCell ref="AB13:AD13"/>
    <mergeCell ref="AE13:AG13"/>
    <mergeCell ref="AH13:AJ13"/>
    <mergeCell ref="AT14:AV14"/>
    <mergeCell ref="E7:E11"/>
    <mergeCell ref="N9:N11"/>
    <mergeCell ref="P9:AD9"/>
    <mergeCell ref="AE9:AS9"/>
    <mergeCell ref="AN10:AP12"/>
    <mergeCell ref="AQ10:AS12"/>
    <mergeCell ref="P10:R12"/>
    <mergeCell ref="S10:U12"/>
    <mergeCell ref="V10:X12"/>
    <mergeCell ref="Y10:AA12"/>
    <mergeCell ref="AB10:AD12"/>
    <mergeCell ref="AE10:AG12"/>
    <mergeCell ref="AH10:AJ12"/>
    <mergeCell ref="BI7:BN7"/>
    <mergeCell ref="A3:CD3"/>
    <mergeCell ref="A4:Q4"/>
    <mergeCell ref="B6:L6"/>
    <mergeCell ref="M6:BN6"/>
    <mergeCell ref="BT6:BW6"/>
    <mergeCell ref="A7:C11"/>
    <mergeCell ref="J7:L7"/>
    <mergeCell ref="M7:BH7"/>
    <mergeCell ref="BQ9:BQ11"/>
    <mergeCell ref="BS9:BU11"/>
    <mergeCell ref="BW9:BW11"/>
    <mergeCell ref="AX9:AX11"/>
    <mergeCell ref="BA9:BA11"/>
    <mergeCell ref="BD9:BD11"/>
    <mergeCell ref="BG9:BG11"/>
    <mergeCell ref="BM9:BM11"/>
    <mergeCell ref="BY9:CA11"/>
    <mergeCell ref="CB9:CD11"/>
    <mergeCell ref="AK10:AM12"/>
  </mergeCells>
  <phoneticPr fontId="2"/>
  <pageMargins left="0.5" right="0.2" top="0.59055118110236227" bottom="0.19685039370078741" header="0.51181102362204722" footer="0.51181102362204722"/>
  <pageSetup paperSize="9" orientation="landscape" horizontalDpi="300" verticalDpi="300" r:id="rId1"/>
  <headerFooter alignWithMargins="0">
    <oddFooter>&amp;C
- 21 -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65"/>
  <sheetViews>
    <sheetView zoomScale="130" zoomScaleNormal="130" workbookViewId="0">
      <selection activeCell="D9" sqref="D9:Q9"/>
    </sheetView>
  </sheetViews>
  <sheetFormatPr defaultRowHeight="11.25" x14ac:dyDescent="0.15"/>
  <cols>
    <col min="1" max="1" width="0.875" style="571" customWidth="1"/>
    <col min="2" max="2" width="5.875" style="571" customWidth="1"/>
    <col min="3" max="3" width="5.375" style="571" customWidth="1"/>
    <col min="4" max="5" width="0.875" style="571" customWidth="1"/>
    <col min="6" max="6" width="10.125" style="571" customWidth="1"/>
    <col min="7" max="7" width="5.625" style="571" customWidth="1"/>
    <col min="8" max="9" width="0.875" style="571" customWidth="1"/>
    <col min="10" max="10" width="9" style="571"/>
    <col min="11" max="12" width="0.875" style="571" customWidth="1"/>
    <col min="13" max="13" width="5.625" style="571" customWidth="1"/>
    <col min="14" max="15" width="0.875" style="571" customWidth="1"/>
    <col min="16" max="16" width="5.625" style="571" customWidth="1"/>
    <col min="17" max="18" width="0.875" style="571" customWidth="1"/>
    <col min="19" max="19" width="6.625" style="571" customWidth="1"/>
    <col min="20" max="20" width="0.875" style="571" customWidth="1"/>
    <col min="21" max="21" width="2.125" style="571" customWidth="1"/>
    <col min="22" max="22" width="0.875" style="571" customWidth="1"/>
    <col min="23" max="23" width="6.625" style="571" customWidth="1"/>
    <col min="24" max="25" width="0.875" style="571" customWidth="1"/>
    <col min="26" max="26" width="7" style="571" customWidth="1"/>
    <col min="27" max="28" width="0.875" style="571" customWidth="1"/>
    <col min="29" max="29" width="4.375" style="571" customWidth="1"/>
    <col min="30" max="31" width="0.875" style="571" customWidth="1"/>
    <col min="32" max="32" width="4.375" style="571" customWidth="1"/>
    <col min="33" max="34" width="0.875" style="571" customWidth="1"/>
    <col min="35" max="35" width="4.75" style="571" customWidth="1"/>
    <col min="36" max="37" width="0.875" style="571" customWidth="1"/>
    <col min="38" max="38" width="4.75" style="571" customWidth="1"/>
    <col min="39" max="40" width="0.875" style="571" customWidth="1"/>
    <col min="41" max="41" width="4.75" style="571" customWidth="1"/>
    <col min="42" max="43" width="0.875" style="571" customWidth="1"/>
    <col min="44" max="44" width="4.125" style="571" customWidth="1"/>
    <col min="45" max="46" width="0.875" style="571" customWidth="1"/>
    <col min="47" max="47" width="4.125" style="571" customWidth="1"/>
    <col min="48" max="49" width="0.875" style="571" customWidth="1"/>
    <col min="50" max="50" width="4.125" style="571" customWidth="1"/>
    <col min="51" max="52" width="0.875" style="571" customWidth="1"/>
    <col min="53" max="53" width="4.125" style="571" customWidth="1"/>
    <col min="54" max="54" width="0.875" style="571" customWidth="1"/>
    <col min="55" max="256" width="9" style="571"/>
    <col min="257" max="257" width="0.875" style="571" customWidth="1"/>
    <col min="258" max="258" width="5.875" style="571" customWidth="1"/>
    <col min="259" max="259" width="5.375" style="571" customWidth="1"/>
    <col min="260" max="261" width="0.875" style="571" customWidth="1"/>
    <col min="262" max="262" width="10.125" style="571" customWidth="1"/>
    <col min="263" max="263" width="5.625" style="571" customWidth="1"/>
    <col min="264" max="265" width="0.875" style="571" customWidth="1"/>
    <col min="266" max="266" width="9" style="571"/>
    <col min="267" max="268" width="0.875" style="571" customWidth="1"/>
    <col min="269" max="269" width="5.625" style="571" customWidth="1"/>
    <col min="270" max="271" width="0.875" style="571" customWidth="1"/>
    <col min="272" max="272" width="5.625" style="571" customWidth="1"/>
    <col min="273" max="274" width="0.875" style="571" customWidth="1"/>
    <col min="275" max="275" width="6.625" style="571" customWidth="1"/>
    <col min="276" max="276" width="0.875" style="571" customWidth="1"/>
    <col min="277" max="277" width="2.125" style="571" customWidth="1"/>
    <col min="278" max="278" width="0.875" style="571" customWidth="1"/>
    <col min="279" max="279" width="6.625" style="571" customWidth="1"/>
    <col min="280" max="281" width="0.875" style="571" customWidth="1"/>
    <col min="282" max="282" width="7" style="571" customWidth="1"/>
    <col min="283" max="284" width="0.875" style="571" customWidth="1"/>
    <col min="285" max="285" width="4.375" style="571" customWidth="1"/>
    <col min="286" max="287" width="0.875" style="571" customWidth="1"/>
    <col min="288" max="288" width="4.375" style="571" customWidth="1"/>
    <col min="289" max="290" width="0.875" style="571" customWidth="1"/>
    <col min="291" max="291" width="4.75" style="571" customWidth="1"/>
    <col min="292" max="293" width="0.875" style="571" customWidth="1"/>
    <col min="294" max="294" width="4.75" style="571" customWidth="1"/>
    <col min="295" max="296" width="0.875" style="571" customWidth="1"/>
    <col min="297" max="297" width="4.75" style="571" customWidth="1"/>
    <col min="298" max="299" width="0.875" style="571" customWidth="1"/>
    <col min="300" max="300" width="4.125" style="571" customWidth="1"/>
    <col min="301" max="302" width="0.875" style="571" customWidth="1"/>
    <col min="303" max="303" width="4.125" style="571" customWidth="1"/>
    <col min="304" max="305" width="0.875" style="571" customWidth="1"/>
    <col min="306" max="306" width="4.125" style="571" customWidth="1"/>
    <col min="307" max="308" width="0.875" style="571" customWidth="1"/>
    <col min="309" max="309" width="4.125" style="571" customWidth="1"/>
    <col min="310" max="310" width="0.875" style="571" customWidth="1"/>
    <col min="311" max="512" width="9" style="571"/>
    <col min="513" max="513" width="0.875" style="571" customWidth="1"/>
    <col min="514" max="514" width="5.875" style="571" customWidth="1"/>
    <col min="515" max="515" width="5.375" style="571" customWidth="1"/>
    <col min="516" max="517" width="0.875" style="571" customWidth="1"/>
    <col min="518" max="518" width="10.125" style="571" customWidth="1"/>
    <col min="519" max="519" width="5.625" style="571" customWidth="1"/>
    <col min="520" max="521" width="0.875" style="571" customWidth="1"/>
    <col min="522" max="522" width="9" style="571"/>
    <col min="523" max="524" width="0.875" style="571" customWidth="1"/>
    <col min="525" max="525" width="5.625" style="571" customWidth="1"/>
    <col min="526" max="527" width="0.875" style="571" customWidth="1"/>
    <col min="528" max="528" width="5.625" style="571" customWidth="1"/>
    <col min="529" max="530" width="0.875" style="571" customWidth="1"/>
    <col min="531" max="531" width="6.625" style="571" customWidth="1"/>
    <col min="532" max="532" width="0.875" style="571" customWidth="1"/>
    <col min="533" max="533" width="2.125" style="571" customWidth="1"/>
    <col min="534" max="534" width="0.875" style="571" customWidth="1"/>
    <col min="535" max="535" width="6.625" style="571" customWidth="1"/>
    <col min="536" max="537" width="0.875" style="571" customWidth="1"/>
    <col min="538" max="538" width="7" style="571" customWidth="1"/>
    <col min="539" max="540" width="0.875" style="571" customWidth="1"/>
    <col min="541" max="541" width="4.375" style="571" customWidth="1"/>
    <col min="542" max="543" width="0.875" style="571" customWidth="1"/>
    <col min="544" max="544" width="4.375" style="571" customWidth="1"/>
    <col min="545" max="546" width="0.875" style="571" customWidth="1"/>
    <col min="547" max="547" width="4.75" style="571" customWidth="1"/>
    <col min="548" max="549" width="0.875" style="571" customWidth="1"/>
    <col min="550" max="550" width="4.75" style="571" customWidth="1"/>
    <col min="551" max="552" width="0.875" style="571" customWidth="1"/>
    <col min="553" max="553" width="4.75" style="571" customWidth="1"/>
    <col min="554" max="555" width="0.875" style="571" customWidth="1"/>
    <col min="556" max="556" width="4.125" style="571" customWidth="1"/>
    <col min="557" max="558" width="0.875" style="571" customWidth="1"/>
    <col min="559" max="559" width="4.125" style="571" customWidth="1"/>
    <col min="560" max="561" width="0.875" style="571" customWidth="1"/>
    <col min="562" max="562" width="4.125" style="571" customWidth="1"/>
    <col min="563" max="564" width="0.875" style="571" customWidth="1"/>
    <col min="565" max="565" width="4.125" style="571" customWidth="1"/>
    <col min="566" max="566" width="0.875" style="571" customWidth="1"/>
    <col min="567" max="768" width="9" style="571"/>
    <col min="769" max="769" width="0.875" style="571" customWidth="1"/>
    <col min="770" max="770" width="5.875" style="571" customWidth="1"/>
    <col min="771" max="771" width="5.375" style="571" customWidth="1"/>
    <col min="772" max="773" width="0.875" style="571" customWidth="1"/>
    <col min="774" max="774" width="10.125" style="571" customWidth="1"/>
    <col min="775" max="775" width="5.625" style="571" customWidth="1"/>
    <col min="776" max="777" width="0.875" style="571" customWidth="1"/>
    <col min="778" max="778" width="9" style="571"/>
    <col min="779" max="780" width="0.875" style="571" customWidth="1"/>
    <col min="781" max="781" width="5.625" style="571" customWidth="1"/>
    <col min="782" max="783" width="0.875" style="571" customWidth="1"/>
    <col min="784" max="784" width="5.625" style="571" customWidth="1"/>
    <col min="785" max="786" width="0.875" style="571" customWidth="1"/>
    <col min="787" max="787" width="6.625" style="571" customWidth="1"/>
    <col min="788" max="788" width="0.875" style="571" customWidth="1"/>
    <col min="789" max="789" width="2.125" style="571" customWidth="1"/>
    <col min="790" max="790" width="0.875" style="571" customWidth="1"/>
    <col min="791" max="791" width="6.625" style="571" customWidth="1"/>
    <col min="792" max="793" width="0.875" style="571" customWidth="1"/>
    <col min="794" max="794" width="7" style="571" customWidth="1"/>
    <col min="795" max="796" width="0.875" style="571" customWidth="1"/>
    <col min="797" max="797" width="4.375" style="571" customWidth="1"/>
    <col min="798" max="799" width="0.875" style="571" customWidth="1"/>
    <col min="800" max="800" width="4.375" style="571" customWidth="1"/>
    <col min="801" max="802" width="0.875" style="571" customWidth="1"/>
    <col min="803" max="803" width="4.75" style="571" customWidth="1"/>
    <col min="804" max="805" width="0.875" style="571" customWidth="1"/>
    <col min="806" max="806" width="4.75" style="571" customWidth="1"/>
    <col min="807" max="808" width="0.875" style="571" customWidth="1"/>
    <col min="809" max="809" width="4.75" style="571" customWidth="1"/>
    <col min="810" max="811" width="0.875" style="571" customWidth="1"/>
    <col min="812" max="812" width="4.125" style="571" customWidth="1"/>
    <col min="813" max="814" width="0.875" style="571" customWidth="1"/>
    <col min="815" max="815" width="4.125" style="571" customWidth="1"/>
    <col min="816" max="817" width="0.875" style="571" customWidth="1"/>
    <col min="818" max="818" width="4.125" style="571" customWidth="1"/>
    <col min="819" max="820" width="0.875" style="571" customWidth="1"/>
    <col min="821" max="821" width="4.125" style="571" customWidth="1"/>
    <col min="822" max="822" width="0.875" style="571" customWidth="1"/>
    <col min="823" max="1024" width="9" style="571"/>
    <col min="1025" max="1025" width="0.875" style="571" customWidth="1"/>
    <col min="1026" max="1026" width="5.875" style="571" customWidth="1"/>
    <col min="1027" max="1027" width="5.375" style="571" customWidth="1"/>
    <col min="1028" max="1029" width="0.875" style="571" customWidth="1"/>
    <col min="1030" max="1030" width="10.125" style="571" customWidth="1"/>
    <col min="1031" max="1031" width="5.625" style="571" customWidth="1"/>
    <col min="1032" max="1033" width="0.875" style="571" customWidth="1"/>
    <col min="1034" max="1034" width="9" style="571"/>
    <col min="1035" max="1036" width="0.875" style="571" customWidth="1"/>
    <col min="1037" max="1037" width="5.625" style="571" customWidth="1"/>
    <col min="1038" max="1039" width="0.875" style="571" customWidth="1"/>
    <col min="1040" max="1040" width="5.625" style="571" customWidth="1"/>
    <col min="1041" max="1042" width="0.875" style="571" customWidth="1"/>
    <col min="1043" max="1043" width="6.625" style="571" customWidth="1"/>
    <col min="1044" max="1044" width="0.875" style="571" customWidth="1"/>
    <col min="1045" max="1045" width="2.125" style="571" customWidth="1"/>
    <col min="1046" max="1046" width="0.875" style="571" customWidth="1"/>
    <col min="1047" max="1047" width="6.625" style="571" customWidth="1"/>
    <col min="1048" max="1049" width="0.875" style="571" customWidth="1"/>
    <col min="1050" max="1050" width="7" style="571" customWidth="1"/>
    <col min="1051" max="1052" width="0.875" style="571" customWidth="1"/>
    <col min="1053" max="1053" width="4.375" style="571" customWidth="1"/>
    <col min="1054" max="1055" width="0.875" style="571" customWidth="1"/>
    <col min="1056" max="1056" width="4.375" style="571" customWidth="1"/>
    <col min="1057" max="1058" width="0.875" style="571" customWidth="1"/>
    <col min="1059" max="1059" width="4.75" style="571" customWidth="1"/>
    <col min="1060" max="1061" width="0.875" style="571" customWidth="1"/>
    <col min="1062" max="1062" width="4.75" style="571" customWidth="1"/>
    <col min="1063" max="1064" width="0.875" style="571" customWidth="1"/>
    <col min="1065" max="1065" width="4.75" style="571" customWidth="1"/>
    <col min="1066" max="1067" width="0.875" style="571" customWidth="1"/>
    <col min="1068" max="1068" width="4.125" style="571" customWidth="1"/>
    <col min="1069" max="1070" width="0.875" style="571" customWidth="1"/>
    <col min="1071" max="1071" width="4.125" style="571" customWidth="1"/>
    <col min="1072" max="1073" width="0.875" style="571" customWidth="1"/>
    <col min="1074" max="1074" width="4.125" style="571" customWidth="1"/>
    <col min="1075" max="1076" width="0.875" style="571" customWidth="1"/>
    <col min="1077" max="1077" width="4.125" style="571" customWidth="1"/>
    <col min="1078" max="1078" width="0.875" style="571" customWidth="1"/>
    <col min="1079" max="1280" width="9" style="571"/>
    <col min="1281" max="1281" width="0.875" style="571" customWidth="1"/>
    <col min="1282" max="1282" width="5.875" style="571" customWidth="1"/>
    <col min="1283" max="1283" width="5.375" style="571" customWidth="1"/>
    <col min="1284" max="1285" width="0.875" style="571" customWidth="1"/>
    <col min="1286" max="1286" width="10.125" style="571" customWidth="1"/>
    <col min="1287" max="1287" width="5.625" style="571" customWidth="1"/>
    <col min="1288" max="1289" width="0.875" style="571" customWidth="1"/>
    <col min="1290" max="1290" width="9" style="571"/>
    <col min="1291" max="1292" width="0.875" style="571" customWidth="1"/>
    <col min="1293" max="1293" width="5.625" style="571" customWidth="1"/>
    <col min="1294" max="1295" width="0.875" style="571" customWidth="1"/>
    <col min="1296" max="1296" width="5.625" style="571" customWidth="1"/>
    <col min="1297" max="1298" width="0.875" style="571" customWidth="1"/>
    <col min="1299" max="1299" width="6.625" style="571" customWidth="1"/>
    <col min="1300" max="1300" width="0.875" style="571" customWidth="1"/>
    <col min="1301" max="1301" width="2.125" style="571" customWidth="1"/>
    <col min="1302" max="1302" width="0.875" style="571" customWidth="1"/>
    <col min="1303" max="1303" width="6.625" style="571" customWidth="1"/>
    <col min="1304" max="1305" width="0.875" style="571" customWidth="1"/>
    <col min="1306" max="1306" width="7" style="571" customWidth="1"/>
    <col min="1307" max="1308" width="0.875" style="571" customWidth="1"/>
    <col min="1309" max="1309" width="4.375" style="571" customWidth="1"/>
    <col min="1310" max="1311" width="0.875" style="571" customWidth="1"/>
    <col min="1312" max="1312" width="4.375" style="571" customWidth="1"/>
    <col min="1313" max="1314" width="0.875" style="571" customWidth="1"/>
    <col min="1315" max="1315" width="4.75" style="571" customWidth="1"/>
    <col min="1316" max="1317" width="0.875" style="571" customWidth="1"/>
    <col min="1318" max="1318" width="4.75" style="571" customWidth="1"/>
    <col min="1319" max="1320" width="0.875" style="571" customWidth="1"/>
    <col min="1321" max="1321" width="4.75" style="571" customWidth="1"/>
    <col min="1322" max="1323" width="0.875" style="571" customWidth="1"/>
    <col min="1324" max="1324" width="4.125" style="571" customWidth="1"/>
    <col min="1325" max="1326" width="0.875" style="571" customWidth="1"/>
    <col min="1327" max="1327" width="4.125" style="571" customWidth="1"/>
    <col min="1328" max="1329" width="0.875" style="571" customWidth="1"/>
    <col min="1330" max="1330" width="4.125" style="571" customWidth="1"/>
    <col min="1331" max="1332" width="0.875" style="571" customWidth="1"/>
    <col min="1333" max="1333" width="4.125" style="571" customWidth="1"/>
    <col min="1334" max="1334" width="0.875" style="571" customWidth="1"/>
    <col min="1335" max="1536" width="9" style="571"/>
    <col min="1537" max="1537" width="0.875" style="571" customWidth="1"/>
    <col min="1538" max="1538" width="5.875" style="571" customWidth="1"/>
    <col min="1539" max="1539" width="5.375" style="571" customWidth="1"/>
    <col min="1540" max="1541" width="0.875" style="571" customWidth="1"/>
    <col min="1542" max="1542" width="10.125" style="571" customWidth="1"/>
    <col min="1543" max="1543" width="5.625" style="571" customWidth="1"/>
    <col min="1544" max="1545" width="0.875" style="571" customWidth="1"/>
    <col min="1546" max="1546" width="9" style="571"/>
    <col min="1547" max="1548" width="0.875" style="571" customWidth="1"/>
    <col min="1549" max="1549" width="5.625" style="571" customWidth="1"/>
    <col min="1550" max="1551" width="0.875" style="571" customWidth="1"/>
    <col min="1552" max="1552" width="5.625" style="571" customWidth="1"/>
    <col min="1553" max="1554" width="0.875" style="571" customWidth="1"/>
    <col min="1555" max="1555" width="6.625" style="571" customWidth="1"/>
    <col min="1556" max="1556" width="0.875" style="571" customWidth="1"/>
    <col min="1557" max="1557" width="2.125" style="571" customWidth="1"/>
    <col min="1558" max="1558" width="0.875" style="571" customWidth="1"/>
    <col min="1559" max="1559" width="6.625" style="571" customWidth="1"/>
    <col min="1560" max="1561" width="0.875" style="571" customWidth="1"/>
    <col min="1562" max="1562" width="7" style="571" customWidth="1"/>
    <col min="1563" max="1564" width="0.875" style="571" customWidth="1"/>
    <col min="1565" max="1565" width="4.375" style="571" customWidth="1"/>
    <col min="1566" max="1567" width="0.875" style="571" customWidth="1"/>
    <col min="1568" max="1568" width="4.375" style="571" customWidth="1"/>
    <col min="1569" max="1570" width="0.875" style="571" customWidth="1"/>
    <col min="1571" max="1571" width="4.75" style="571" customWidth="1"/>
    <col min="1572" max="1573" width="0.875" style="571" customWidth="1"/>
    <col min="1574" max="1574" width="4.75" style="571" customWidth="1"/>
    <col min="1575" max="1576" width="0.875" style="571" customWidth="1"/>
    <col min="1577" max="1577" width="4.75" style="571" customWidth="1"/>
    <col min="1578" max="1579" width="0.875" style="571" customWidth="1"/>
    <col min="1580" max="1580" width="4.125" style="571" customWidth="1"/>
    <col min="1581" max="1582" width="0.875" style="571" customWidth="1"/>
    <col min="1583" max="1583" width="4.125" style="571" customWidth="1"/>
    <col min="1584" max="1585" width="0.875" style="571" customWidth="1"/>
    <col min="1586" max="1586" width="4.125" style="571" customWidth="1"/>
    <col min="1587" max="1588" width="0.875" style="571" customWidth="1"/>
    <col min="1589" max="1589" width="4.125" style="571" customWidth="1"/>
    <col min="1590" max="1590" width="0.875" style="571" customWidth="1"/>
    <col min="1591" max="1792" width="9" style="571"/>
    <col min="1793" max="1793" width="0.875" style="571" customWidth="1"/>
    <col min="1794" max="1794" width="5.875" style="571" customWidth="1"/>
    <col min="1795" max="1795" width="5.375" style="571" customWidth="1"/>
    <col min="1796" max="1797" width="0.875" style="571" customWidth="1"/>
    <col min="1798" max="1798" width="10.125" style="571" customWidth="1"/>
    <col min="1799" max="1799" width="5.625" style="571" customWidth="1"/>
    <col min="1800" max="1801" width="0.875" style="571" customWidth="1"/>
    <col min="1802" max="1802" width="9" style="571"/>
    <col min="1803" max="1804" width="0.875" style="571" customWidth="1"/>
    <col min="1805" max="1805" width="5.625" style="571" customWidth="1"/>
    <col min="1806" max="1807" width="0.875" style="571" customWidth="1"/>
    <col min="1808" max="1808" width="5.625" style="571" customWidth="1"/>
    <col min="1809" max="1810" width="0.875" style="571" customWidth="1"/>
    <col min="1811" max="1811" width="6.625" style="571" customWidth="1"/>
    <col min="1812" max="1812" width="0.875" style="571" customWidth="1"/>
    <col min="1813" max="1813" width="2.125" style="571" customWidth="1"/>
    <col min="1814" max="1814" width="0.875" style="571" customWidth="1"/>
    <col min="1815" max="1815" width="6.625" style="571" customWidth="1"/>
    <col min="1816" max="1817" width="0.875" style="571" customWidth="1"/>
    <col min="1818" max="1818" width="7" style="571" customWidth="1"/>
    <col min="1819" max="1820" width="0.875" style="571" customWidth="1"/>
    <col min="1821" max="1821" width="4.375" style="571" customWidth="1"/>
    <col min="1822" max="1823" width="0.875" style="571" customWidth="1"/>
    <col min="1824" max="1824" width="4.375" style="571" customWidth="1"/>
    <col min="1825" max="1826" width="0.875" style="571" customWidth="1"/>
    <col min="1827" max="1827" width="4.75" style="571" customWidth="1"/>
    <col min="1828" max="1829" width="0.875" style="571" customWidth="1"/>
    <col min="1830" max="1830" width="4.75" style="571" customWidth="1"/>
    <col min="1831" max="1832" width="0.875" style="571" customWidth="1"/>
    <col min="1833" max="1833" width="4.75" style="571" customWidth="1"/>
    <col min="1834" max="1835" width="0.875" style="571" customWidth="1"/>
    <col min="1836" max="1836" width="4.125" style="571" customWidth="1"/>
    <col min="1837" max="1838" width="0.875" style="571" customWidth="1"/>
    <col min="1839" max="1839" width="4.125" style="571" customWidth="1"/>
    <col min="1840" max="1841" width="0.875" style="571" customWidth="1"/>
    <col min="1842" max="1842" width="4.125" style="571" customWidth="1"/>
    <col min="1843" max="1844" width="0.875" style="571" customWidth="1"/>
    <col min="1845" max="1845" width="4.125" style="571" customWidth="1"/>
    <col min="1846" max="1846" width="0.875" style="571" customWidth="1"/>
    <col min="1847" max="2048" width="9" style="571"/>
    <col min="2049" max="2049" width="0.875" style="571" customWidth="1"/>
    <col min="2050" max="2050" width="5.875" style="571" customWidth="1"/>
    <col min="2051" max="2051" width="5.375" style="571" customWidth="1"/>
    <col min="2052" max="2053" width="0.875" style="571" customWidth="1"/>
    <col min="2054" max="2054" width="10.125" style="571" customWidth="1"/>
    <col min="2055" max="2055" width="5.625" style="571" customWidth="1"/>
    <col min="2056" max="2057" width="0.875" style="571" customWidth="1"/>
    <col min="2058" max="2058" width="9" style="571"/>
    <col min="2059" max="2060" width="0.875" style="571" customWidth="1"/>
    <col min="2061" max="2061" width="5.625" style="571" customWidth="1"/>
    <col min="2062" max="2063" width="0.875" style="571" customWidth="1"/>
    <col min="2064" max="2064" width="5.625" style="571" customWidth="1"/>
    <col min="2065" max="2066" width="0.875" style="571" customWidth="1"/>
    <col min="2067" max="2067" width="6.625" style="571" customWidth="1"/>
    <col min="2068" max="2068" width="0.875" style="571" customWidth="1"/>
    <col min="2069" max="2069" width="2.125" style="571" customWidth="1"/>
    <col min="2070" max="2070" width="0.875" style="571" customWidth="1"/>
    <col min="2071" max="2071" width="6.625" style="571" customWidth="1"/>
    <col min="2072" max="2073" width="0.875" style="571" customWidth="1"/>
    <col min="2074" max="2074" width="7" style="571" customWidth="1"/>
    <col min="2075" max="2076" width="0.875" style="571" customWidth="1"/>
    <col min="2077" max="2077" width="4.375" style="571" customWidth="1"/>
    <col min="2078" max="2079" width="0.875" style="571" customWidth="1"/>
    <col min="2080" max="2080" width="4.375" style="571" customWidth="1"/>
    <col min="2081" max="2082" width="0.875" style="571" customWidth="1"/>
    <col min="2083" max="2083" width="4.75" style="571" customWidth="1"/>
    <col min="2084" max="2085" width="0.875" style="571" customWidth="1"/>
    <col min="2086" max="2086" width="4.75" style="571" customWidth="1"/>
    <col min="2087" max="2088" width="0.875" style="571" customWidth="1"/>
    <col min="2089" max="2089" width="4.75" style="571" customWidth="1"/>
    <col min="2090" max="2091" width="0.875" style="571" customWidth="1"/>
    <col min="2092" max="2092" width="4.125" style="571" customWidth="1"/>
    <col min="2093" max="2094" width="0.875" style="571" customWidth="1"/>
    <col min="2095" max="2095" width="4.125" style="571" customWidth="1"/>
    <col min="2096" max="2097" width="0.875" style="571" customWidth="1"/>
    <col min="2098" max="2098" width="4.125" style="571" customWidth="1"/>
    <col min="2099" max="2100" width="0.875" style="571" customWidth="1"/>
    <col min="2101" max="2101" width="4.125" style="571" customWidth="1"/>
    <col min="2102" max="2102" width="0.875" style="571" customWidth="1"/>
    <col min="2103" max="2304" width="9" style="571"/>
    <col min="2305" max="2305" width="0.875" style="571" customWidth="1"/>
    <col min="2306" max="2306" width="5.875" style="571" customWidth="1"/>
    <col min="2307" max="2307" width="5.375" style="571" customWidth="1"/>
    <col min="2308" max="2309" width="0.875" style="571" customWidth="1"/>
    <col min="2310" max="2310" width="10.125" style="571" customWidth="1"/>
    <col min="2311" max="2311" width="5.625" style="571" customWidth="1"/>
    <col min="2312" max="2313" width="0.875" style="571" customWidth="1"/>
    <col min="2314" max="2314" width="9" style="571"/>
    <col min="2315" max="2316" width="0.875" style="571" customWidth="1"/>
    <col min="2317" max="2317" width="5.625" style="571" customWidth="1"/>
    <col min="2318" max="2319" width="0.875" style="571" customWidth="1"/>
    <col min="2320" max="2320" width="5.625" style="571" customWidth="1"/>
    <col min="2321" max="2322" width="0.875" style="571" customWidth="1"/>
    <col min="2323" max="2323" width="6.625" style="571" customWidth="1"/>
    <col min="2324" max="2324" width="0.875" style="571" customWidth="1"/>
    <col min="2325" max="2325" width="2.125" style="571" customWidth="1"/>
    <col min="2326" max="2326" width="0.875" style="571" customWidth="1"/>
    <col min="2327" max="2327" width="6.625" style="571" customWidth="1"/>
    <col min="2328" max="2329" width="0.875" style="571" customWidth="1"/>
    <col min="2330" max="2330" width="7" style="571" customWidth="1"/>
    <col min="2331" max="2332" width="0.875" style="571" customWidth="1"/>
    <col min="2333" max="2333" width="4.375" style="571" customWidth="1"/>
    <col min="2334" max="2335" width="0.875" style="571" customWidth="1"/>
    <col min="2336" max="2336" width="4.375" style="571" customWidth="1"/>
    <col min="2337" max="2338" width="0.875" style="571" customWidth="1"/>
    <col min="2339" max="2339" width="4.75" style="571" customWidth="1"/>
    <col min="2340" max="2341" width="0.875" style="571" customWidth="1"/>
    <col min="2342" max="2342" width="4.75" style="571" customWidth="1"/>
    <col min="2343" max="2344" width="0.875" style="571" customWidth="1"/>
    <col min="2345" max="2345" width="4.75" style="571" customWidth="1"/>
    <col min="2346" max="2347" width="0.875" style="571" customWidth="1"/>
    <col min="2348" max="2348" width="4.125" style="571" customWidth="1"/>
    <col min="2349" max="2350" width="0.875" style="571" customWidth="1"/>
    <col min="2351" max="2351" width="4.125" style="571" customWidth="1"/>
    <col min="2352" max="2353" width="0.875" style="571" customWidth="1"/>
    <col min="2354" max="2354" width="4.125" style="571" customWidth="1"/>
    <col min="2355" max="2356" width="0.875" style="571" customWidth="1"/>
    <col min="2357" max="2357" width="4.125" style="571" customWidth="1"/>
    <col min="2358" max="2358" width="0.875" style="571" customWidth="1"/>
    <col min="2359" max="2560" width="9" style="571"/>
    <col min="2561" max="2561" width="0.875" style="571" customWidth="1"/>
    <col min="2562" max="2562" width="5.875" style="571" customWidth="1"/>
    <col min="2563" max="2563" width="5.375" style="571" customWidth="1"/>
    <col min="2564" max="2565" width="0.875" style="571" customWidth="1"/>
    <col min="2566" max="2566" width="10.125" style="571" customWidth="1"/>
    <col min="2567" max="2567" width="5.625" style="571" customWidth="1"/>
    <col min="2568" max="2569" width="0.875" style="571" customWidth="1"/>
    <col min="2570" max="2570" width="9" style="571"/>
    <col min="2571" max="2572" width="0.875" style="571" customWidth="1"/>
    <col min="2573" max="2573" width="5.625" style="571" customWidth="1"/>
    <col min="2574" max="2575" width="0.875" style="571" customWidth="1"/>
    <col min="2576" max="2576" width="5.625" style="571" customWidth="1"/>
    <col min="2577" max="2578" width="0.875" style="571" customWidth="1"/>
    <col min="2579" max="2579" width="6.625" style="571" customWidth="1"/>
    <col min="2580" max="2580" width="0.875" style="571" customWidth="1"/>
    <col min="2581" max="2581" width="2.125" style="571" customWidth="1"/>
    <col min="2582" max="2582" width="0.875" style="571" customWidth="1"/>
    <col min="2583" max="2583" width="6.625" style="571" customWidth="1"/>
    <col min="2584" max="2585" width="0.875" style="571" customWidth="1"/>
    <col min="2586" max="2586" width="7" style="571" customWidth="1"/>
    <col min="2587" max="2588" width="0.875" style="571" customWidth="1"/>
    <col min="2589" max="2589" width="4.375" style="571" customWidth="1"/>
    <col min="2590" max="2591" width="0.875" style="571" customWidth="1"/>
    <col min="2592" max="2592" width="4.375" style="571" customWidth="1"/>
    <col min="2593" max="2594" width="0.875" style="571" customWidth="1"/>
    <col min="2595" max="2595" width="4.75" style="571" customWidth="1"/>
    <col min="2596" max="2597" width="0.875" style="571" customWidth="1"/>
    <col min="2598" max="2598" width="4.75" style="571" customWidth="1"/>
    <col min="2599" max="2600" width="0.875" style="571" customWidth="1"/>
    <col min="2601" max="2601" width="4.75" style="571" customWidth="1"/>
    <col min="2602" max="2603" width="0.875" style="571" customWidth="1"/>
    <col min="2604" max="2604" width="4.125" style="571" customWidth="1"/>
    <col min="2605" max="2606" width="0.875" style="571" customWidth="1"/>
    <col min="2607" max="2607" width="4.125" style="571" customWidth="1"/>
    <col min="2608" max="2609" width="0.875" style="571" customWidth="1"/>
    <col min="2610" max="2610" width="4.125" style="571" customWidth="1"/>
    <col min="2611" max="2612" width="0.875" style="571" customWidth="1"/>
    <col min="2613" max="2613" width="4.125" style="571" customWidth="1"/>
    <col min="2614" max="2614" width="0.875" style="571" customWidth="1"/>
    <col min="2615" max="2816" width="9" style="571"/>
    <col min="2817" max="2817" width="0.875" style="571" customWidth="1"/>
    <col min="2818" max="2818" width="5.875" style="571" customWidth="1"/>
    <col min="2819" max="2819" width="5.375" style="571" customWidth="1"/>
    <col min="2820" max="2821" width="0.875" style="571" customWidth="1"/>
    <col min="2822" max="2822" width="10.125" style="571" customWidth="1"/>
    <col min="2823" max="2823" width="5.625" style="571" customWidth="1"/>
    <col min="2824" max="2825" width="0.875" style="571" customWidth="1"/>
    <col min="2826" max="2826" width="9" style="571"/>
    <col min="2827" max="2828" width="0.875" style="571" customWidth="1"/>
    <col min="2829" max="2829" width="5.625" style="571" customWidth="1"/>
    <col min="2830" max="2831" width="0.875" style="571" customWidth="1"/>
    <col min="2832" max="2832" width="5.625" style="571" customWidth="1"/>
    <col min="2833" max="2834" width="0.875" style="571" customWidth="1"/>
    <col min="2835" max="2835" width="6.625" style="571" customWidth="1"/>
    <col min="2836" max="2836" width="0.875" style="571" customWidth="1"/>
    <col min="2837" max="2837" width="2.125" style="571" customWidth="1"/>
    <col min="2838" max="2838" width="0.875" style="571" customWidth="1"/>
    <col min="2839" max="2839" width="6.625" style="571" customWidth="1"/>
    <col min="2840" max="2841" width="0.875" style="571" customWidth="1"/>
    <col min="2842" max="2842" width="7" style="571" customWidth="1"/>
    <col min="2843" max="2844" width="0.875" style="571" customWidth="1"/>
    <col min="2845" max="2845" width="4.375" style="571" customWidth="1"/>
    <col min="2846" max="2847" width="0.875" style="571" customWidth="1"/>
    <col min="2848" max="2848" width="4.375" style="571" customWidth="1"/>
    <col min="2849" max="2850" width="0.875" style="571" customWidth="1"/>
    <col min="2851" max="2851" width="4.75" style="571" customWidth="1"/>
    <col min="2852" max="2853" width="0.875" style="571" customWidth="1"/>
    <col min="2854" max="2854" width="4.75" style="571" customWidth="1"/>
    <col min="2855" max="2856" width="0.875" style="571" customWidth="1"/>
    <col min="2857" max="2857" width="4.75" style="571" customWidth="1"/>
    <col min="2858" max="2859" width="0.875" style="571" customWidth="1"/>
    <col min="2860" max="2860" width="4.125" style="571" customWidth="1"/>
    <col min="2861" max="2862" width="0.875" style="571" customWidth="1"/>
    <col min="2863" max="2863" width="4.125" style="571" customWidth="1"/>
    <col min="2864" max="2865" width="0.875" style="571" customWidth="1"/>
    <col min="2866" max="2866" width="4.125" style="571" customWidth="1"/>
    <col min="2867" max="2868" width="0.875" style="571" customWidth="1"/>
    <col min="2869" max="2869" width="4.125" style="571" customWidth="1"/>
    <col min="2870" max="2870" width="0.875" style="571" customWidth="1"/>
    <col min="2871" max="3072" width="9" style="571"/>
    <col min="3073" max="3073" width="0.875" style="571" customWidth="1"/>
    <col min="3074" max="3074" width="5.875" style="571" customWidth="1"/>
    <col min="3075" max="3075" width="5.375" style="571" customWidth="1"/>
    <col min="3076" max="3077" width="0.875" style="571" customWidth="1"/>
    <col min="3078" max="3078" width="10.125" style="571" customWidth="1"/>
    <col min="3079" max="3079" width="5.625" style="571" customWidth="1"/>
    <col min="3080" max="3081" width="0.875" style="571" customWidth="1"/>
    <col min="3082" max="3082" width="9" style="571"/>
    <col min="3083" max="3084" width="0.875" style="571" customWidth="1"/>
    <col min="3085" max="3085" width="5.625" style="571" customWidth="1"/>
    <col min="3086" max="3087" width="0.875" style="571" customWidth="1"/>
    <col min="3088" max="3088" width="5.625" style="571" customWidth="1"/>
    <col min="3089" max="3090" width="0.875" style="571" customWidth="1"/>
    <col min="3091" max="3091" width="6.625" style="571" customWidth="1"/>
    <col min="3092" max="3092" width="0.875" style="571" customWidth="1"/>
    <col min="3093" max="3093" width="2.125" style="571" customWidth="1"/>
    <col min="3094" max="3094" width="0.875" style="571" customWidth="1"/>
    <col min="3095" max="3095" width="6.625" style="571" customWidth="1"/>
    <col min="3096" max="3097" width="0.875" style="571" customWidth="1"/>
    <col min="3098" max="3098" width="7" style="571" customWidth="1"/>
    <col min="3099" max="3100" width="0.875" style="571" customWidth="1"/>
    <col min="3101" max="3101" width="4.375" style="571" customWidth="1"/>
    <col min="3102" max="3103" width="0.875" style="571" customWidth="1"/>
    <col min="3104" max="3104" width="4.375" style="571" customWidth="1"/>
    <col min="3105" max="3106" width="0.875" style="571" customWidth="1"/>
    <col min="3107" max="3107" width="4.75" style="571" customWidth="1"/>
    <col min="3108" max="3109" width="0.875" style="571" customWidth="1"/>
    <col min="3110" max="3110" width="4.75" style="571" customWidth="1"/>
    <col min="3111" max="3112" width="0.875" style="571" customWidth="1"/>
    <col min="3113" max="3113" width="4.75" style="571" customWidth="1"/>
    <col min="3114" max="3115" width="0.875" style="571" customWidth="1"/>
    <col min="3116" max="3116" width="4.125" style="571" customWidth="1"/>
    <col min="3117" max="3118" width="0.875" style="571" customWidth="1"/>
    <col min="3119" max="3119" width="4.125" style="571" customWidth="1"/>
    <col min="3120" max="3121" width="0.875" style="571" customWidth="1"/>
    <col min="3122" max="3122" width="4.125" style="571" customWidth="1"/>
    <col min="3123" max="3124" width="0.875" style="571" customWidth="1"/>
    <col min="3125" max="3125" width="4.125" style="571" customWidth="1"/>
    <col min="3126" max="3126" width="0.875" style="571" customWidth="1"/>
    <col min="3127" max="3328" width="9" style="571"/>
    <col min="3329" max="3329" width="0.875" style="571" customWidth="1"/>
    <col min="3330" max="3330" width="5.875" style="571" customWidth="1"/>
    <col min="3331" max="3331" width="5.375" style="571" customWidth="1"/>
    <col min="3332" max="3333" width="0.875" style="571" customWidth="1"/>
    <col min="3334" max="3334" width="10.125" style="571" customWidth="1"/>
    <col min="3335" max="3335" width="5.625" style="571" customWidth="1"/>
    <col min="3336" max="3337" width="0.875" style="571" customWidth="1"/>
    <col min="3338" max="3338" width="9" style="571"/>
    <col min="3339" max="3340" width="0.875" style="571" customWidth="1"/>
    <col min="3341" max="3341" width="5.625" style="571" customWidth="1"/>
    <col min="3342" max="3343" width="0.875" style="571" customWidth="1"/>
    <col min="3344" max="3344" width="5.625" style="571" customWidth="1"/>
    <col min="3345" max="3346" width="0.875" style="571" customWidth="1"/>
    <col min="3347" max="3347" width="6.625" style="571" customWidth="1"/>
    <col min="3348" max="3348" width="0.875" style="571" customWidth="1"/>
    <col min="3349" max="3349" width="2.125" style="571" customWidth="1"/>
    <col min="3350" max="3350" width="0.875" style="571" customWidth="1"/>
    <col min="3351" max="3351" width="6.625" style="571" customWidth="1"/>
    <col min="3352" max="3353" width="0.875" style="571" customWidth="1"/>
    <col min="3354" max="3354" width="7" style="571" customWidth="1"/>
    <col min="3355" max="3356" width="0.875" style="571" customWidth="1"/>
    <col min="3357" max="3357" width="4.375" style="571" customWidth="1"/>
    <col min="3358" max="3359" width="0.875" style="571" customWidth="1"/>
    <col min="3360" max="3360" width="4.375" style="571" customWidth="1"/>
    <col min="3361" max="3362" width="0.875" style="571" customWidth="1"/>
    <col min="3363" max="3363" width="4.75" style="571" customWidth="1"/>
    <col min="3364" max="3365" width="0.875" style="571" customWidth="1"/>
    <col min="3366" max="3366" width="4.75" style="571" customWidth="1"/>
    <col min="3367" max="3368" width="0.875" style="571" customWidth="1"/>
    <col min="3369" max="3369" width="4.75" style="571" customWidth="1"/>
    <col min="3370" max="3371" width="0.875" style="571" customWidth="1"/>
    <col min="3372" max="3372" width="4.125" style="571" customWidth="1"/>
    <col min="3373" max="3374" width="0.875" style="571" customWidth="1"/>
    <col min="3375" max="3375" width="4.125" style="571" customWidth="1"/>
    <col min="3376" max="3377" width="0.875" style="571" customWidth="1"/>
    <col min="3378" max="3378" width="4.125" style="571" customWidth="1"/>
    <col min="3379" max="3380" width="0.875" style="571" customWidth="1"/>
    <col min="3381" max="3381" width="4.125" style="571" customWidth="1"/>
    <col min="3382" max="3382" width="0.875" style="571" customWidth="1"/>
    <col min="3383" max="3584" width="9" style="571"/>
    <col min="3585" max="3585" width="0.875" style="571" customWidth="1"/>
    <col min="3586" max="3586" width="5.875" style="571" customWidth="1"/>
    <col min="3587" max="3587" width="5.375" style="571" customWidth="1"/>
    <col min="3588" max="3589" width="0.875" style="571" customWidth="1"/>
    <col min="3590" max="3590" width="10.125" style="571" customWidth="1"/>
    <col min="3591" max="3591" width="5.625" style="571" customWidth="1"/>
    <col min="3592" max="3593" width="0.875" style="571" customWidth="1"/>
    <col min="3594" max="3594" width="9" style="571"/>
    <col min="3595" max="3596" width="0.875" style="571" customWidth="1"/>
    <col min="3597" max="3597" width="5.625" style="571" customWidth="1"/>
    <col min="3598" max="3599" width="0.875" style="571" customWidth="1"/>
    <col min="3600" max="3600" width="5.625" style="571" customWidth="1"/>
    <col min="3601" max="3602" width="0.875" style="571" customWidth="1"/>
    <col min="3603" max="3603" width="6.625" style="571" customWidth="1"/>
    <col min="3604" max="3604" width="0.875" style="571" customWidth="1"/>
    <col min="3605" max="3605" width="2.125" style="571" customWidth="1"/>
    <col min="3606" max="3606" width="0.875" style="571" customWidth="1"/>
    <col min="3607" max="3607" width="6.625" style="571" customWidth="1"/>
    <col min="3608" max="3609" width="0.875" style="571" customWidth="1"/>
    <col min="3610" max="3610" width="7" style="571" customWidth="1"/>
    <col min="3611" max="3612" width="0.875" style="571" customWidth="1"/>
    <col min="3613" max="3613" width="4.375" style="571" customWidth="1"/>
    <col min="3614" max="3615" width="0.875" style="571" customWidth="1"/>
    <col min="3616" max="3616" width="4.375" style="571" customWidth="1"/>
    <col min="3617" max="3618" width="0.875" style="571" customWidth="1"/>
    <col min="3619" max="3619" width="4.75" style="571" customWidth="1"/>
    <col min="3620" max="3621" width="0.875" style="571" customWidth="1"/>
    <col min="3622" max="3622" width="4.75" style="571" customWidth="1"/>
    <col min="3623" max="3624" width="0.875" style="571" customWidth="1"/>
    <col min="3625" max="3625" width="4.75" style="571" customWidth="1"/>
    <col min="3626" max="3627" width="0.875" style="571" customWidth="1"/>
    <col min="3628" max="3628" width="4.125" style="571" customWidth="1"/>
    <col min="3629" max="3630" width="0.875" style="571" customWidth="1"/>
    <col min="3631" max="3631" width="4.125" style="571" customWidth="1"/>
    <col min="3632" max="3633" width="0.875" style="571" customWidth="1"/>
    <col min="3634" max="3634" width="4.125" style="571" customWidth="1"/>
    <col min="3635" max="3636" width="0.875" style="571" customWidth="1"/>
    <col min="3637" max="3637" width="4.125" style="571" customWidth="1"/>
    <col min="3638" max="3638" width="0.875" style="571" customWidth="1"/>
    <col min="3639" max="3840" width="9" style="571"/>
    <col min="3841" max="3841" width="0.875" style="571" customWidth="1"/>
    <col min="3842" max="3842" width="5.875" style="571" customWidth="1"/>
    <col min="3843" max="3843" width="5.375" style="571" customWidth="1"/>
    <col min="3844" max="3845" width="0.875" style="571" customWidth="1"/>
    <col min="3846" max="3846" width="10.125" style="571" customWidth="1"/>
    <col min="3847" max="3847" width="5.625" style="571" customWidth="1"/>
    <col min="3848" max="3849" width="0.875" style="571" customWidth="1"/>
    <col min="3850" max="3850" width="9" style="571"/>
    <col min="3851" max="3852" width="0.875" style="571" customWidth="1"/>
    <col min="3853" max="3853" width="5.625" style="571" customWidth="1"/>
    <col min="3854" max="3855" width="0.875" style="571" customWidth="1"/>
    <col min="3856" max="3856" width="5.625" style="571" customWidth="1"/>
    <col min="3857" max="3858" width="0.875" style="571" customWidth="1"/>
    <col min="3859" max="3859" width="6.625" style="571" customWidth="1"/>
    <col min="3860" max="3860" width="0.875" style="571" customWidth="1"/>
    <col min="3861" max="3861" width="2.125" style="571" customWidth="1"/>
    <col min="3862" max="3862" width="0.875" style="571" customWidth="1"/>
    <col min="3863" max="3863" width="6.625" style="571" customWidth="1"/>
    <col min="3864" max="3865" width="0.875" style="571" customWidth="1"/>
    <col min="3866" max="3866" width="7" style="571" customWidth="1"/>
    <col min="3867" max="3868" width="0.875" style="571" customWidth="1"/>
    <col min="3869" max="3869" width="4.375" style="571" customWidth="1"/>
    <col min="3870" max="3871" width="0.875" style="571" customWidth="1"/>
    <col min="3872" max="3872" width="4.375" style="571" customWidth="1"/>
    <col min="3873" max="3874" width="0.875" style="571" customWidth="1"/>
    <col min="3875" max="3875" width="4.75" style="571" customWidth="1"/>
    <col min="3876" max="3877" width="0.875" style="571" customWidth="1"/>
    <col min="3878" max="3878" width="4.75" style="571" customWidth="1"/>
    <col min="3879" max="3880" width="0.875" style="571" customWidth="1"/>
    <col min="3881" max="3881" width="4.75" style="571" customWidth="1"/>
    <col min="3882" max="3883" width="0.875" style="571" customWidth="1"/>
    <col min="3884" max="3884" width="4.125" style="571" customWidth="1"/>
    <col min="3885" max="3886" width="0.875" style="571" customWidth="1"/>
    <col min="3887" max="3887" width="4.125" style="571" customWidth="1"/>
    <col min="3888" max="3889" width="0.875" style="571" customWidth="1"/>
    <col min="3890" max="3890" width="4.125" style="571" customWidth="1"/>
    <col min="3891" max="3892" width="0.875" style="571" customWidth="1"/>
    <col min="3893" max="3893" width="4.125" style="571" customWidth="1"/>
    <col min="3894" max="3894" width="0.875" style="571" customWidth="1"/>
    <col min="3895" max="4096" width="9" style="571"/>
    <col min="4097" max="4097" width="0.875" style="571" customWidth="1"/>
    <col min="4098" max="4098" width="5.875" style="571" customWidth="1"/>
    <col min="4099" max="4099" width="5.375" style="571" customWidth="1"/>
    <col min="4100" max="4101" width="0.875" style="571" customWidth="1"/>
    <col min="4102" max="4102" width="10.125" style="571" customWidth="1"/>
    <col min="4103" max="4103" width="5.625" style="571" customWidth="1"/>
    <col min="4104" max="4105" width="0.875" style="571" customWidth="1"/>
    <col min="4106" max="4106" width="9" style="571"/>
    <col min="4107" max="4108" width="0.875" style="571" customWidth="1"/>
    <col min="4109" max="4109" width="5.625" style="571" customWidth="1"/>
    <col min="4110" max="4111" width="0.875" style="571" customWidth="1"/>
    <col min="4112" max="4112" width="5.625" style="571" customWidth="1"/>
    <col min="4113" max="4114" width="0.875" style="571" customWidth="1"/>
    <col min="4115" max="4115" width="6.625" style="571" customWidth="1"/>
    <col min="4116" max="4116" width="0.875" style="571" customWidth="1"/>
    <col min="4117" max="4117" width="2.125" style="571" customWidth="1"/>
    <col min="4118" max="4118" width="0.875" style="571" customWidth="1"/>
    <col min="4119" max="4119" width="6.625" style="571" customWidth="1"/>
    <col min="4120" max="4121" width="0.875" style="571" customWidth="1"/>
    <col min="4122" max="4122" width="7" style="571" customWidth="1"/>
    <col min="4123" max="4124" width="0.875" style="571" customWidth="1"/>
    <col min="4125" max="4125" width="4.375" style="571" customWidth="1"/>
    <col min="4126" max="4127" width="0.875" style="571" customWidth="1"/>
    <col min="4128" max="4128" width="4.375" style="571" customWidth="1"/>
    <col min="4129" max="4130" width="0.875" style="571" customWidth="1"/>
    <col min="4131" max="4131" width="4.75" style="571" customWidth="1"/>
    <col min="4132" max="4133" width="0.875" style="571" customWidth="1"/>
    <col min="4134" max="4134" width="4.75" style="571" customWidth="1"/>
    <col min="4135" max="4136" width="0.875" style="571" customWidth="1"/>
    <col min="4137" max="4137" width="4.75" style="571" customWidth="1"/>
    <col min="4138" max="4139" width="0.875" style="571" customWidth="1"/>
    <col min="4140" max="4140" width="4.125" style="571" customWidth="1"/>
    <col min="4141" max="4142" width="0.875" style="571" customWidth="1"/>
    <col min="4143" max="4143" width="4.125" style="571" customWidth="1"/>
    <col min="4144" max="4145" width="0.875" style="571" customWidth="1"/>
    <col min="4146" max="4146" width="4.125" style="571" customWidth="1"/>
    <col min="4147" max="4148" width="0.875" style="571" customWidth="1"/>
    <col min="4149" max="4149" width="4.125" style="571" customWidth="1"/>
    <col min="4150" max="4150" width="0.875" style="571" customWidth="1"/>
    <col min="4151" max="4352" width="9" style="571"/>
    <col min="4353" max="4353" width="0.875" style="571" customWidth="1"/>
    <col min="4354" max="4354" width="5.875" style="571" customWidth="1"/>
    <col min="4355" max="4355" width="5.375" style="571" customWidth="1"/>
    <col min="4356" max="4357" width="0.875" style="571" customWidth="1"/>
    <col min="4358" max="4358" width="10.125" style="571" customWidth="1"/>
    <col min="4359" max="4359" width="5.625" style="571" customWidth="1"/>
    <col min="4360" max="4361" width="0.875" style="571" customWidth="1"/>
    <col min="4362" max="4362" width="9" style="571"/>
    <col min="4363" max="4364" width="0.875" style="571" customWidth="1"/>
    <col min="4365" max="4365" width="5.625" style="571" customWidth="1"/>
    <col min="4366" max="4367" width="0.875" style="571" customWidth="1"/>
    <col min="4368" max="4368" width="5.625" style="571" customWidth="1"/>
    <col min="4369" max="4370" width="0.875" style="571" customWidth="1"/>
    <col min="4371" max="4371" width="6.625" style="571" customWidth="1"/>
    <col min="4372" max="4372" width="0.875" style="571" customWidth="1"/>
    <col min="4373" max="4373" width="2.125" style="571" customWidth="1"/>
    <col min="4374" max="4374" width="0.875" style="571" customWidth="1"/>
    <col min="4375" max="4375" width="6.625" style="571" customWidth="1"/>
    <col min="4376" max="4377" width="0.875" style="571" customWidth="1"/>
    <col min="4378" max="4378" width="7" style="571" customWidth="1"/>
    <col min="4379" max="4380" width="0.875" style="571" customWidth="1"/>
    <col min="4381" max="4381" width="4.375" style="571" customWidth="1"/>
    <col min="4382" max="4383" width="0.875" style="571" customWidth="1"/>
    <col min="4384" max="4384" width="4.375" style="571" customWidth="1"/>
    <col min="4385" max="4386" width="0.875" style="571" customWidth="1"/>
    <col min="4387" max="4387" width="4.75" style="571" customWidth="1"/>
    <col min="4388" max="4389" width="0.875" style="571" customWidth="1"/>
    <col min="4390" max="4390" width="4.75" style="571" customWidth="1"/>
    <col min="4391" max="4392" width="0.875" style="571" customWidth="1"/>
    <col min="4393" max="4393" width="4.75" style="571" customWidth="1"/>
    <col min="4394" max="4395" width="0.875" style="571" customWidth="1"/>
    <col min="4396" max="4396" width="4.125" style="571" customWidth="1"/>
    <col min="4397" max="4398" width="0.875" style="571" customWidth="1"/>
    <col min="4399" max="4399" width="4.125" style="571" customWidth="1"/>
    <col min="4400" max="4401" width="0.875" style="571" customWidth="1"/>
    <col min="4402" max="4402" width="4.125" style="571" customWidth="1"/>
    <col min="4403" max="4404" width="0.875" style="571" customWidth="1"/>
    <col min="4405" max="4405" width="4.125" style="571" customWidth="1"/>
    <col min="4406" max="4406" width="0.875" style="571" customWidth="1"/>
    <col min="4407" max="4608" width="9" style="571"/>
    <col min="4609" max="4609" width="0.875" style="571" customWidth="1"/>
    <col min="4610" max="4610" width="5.875" style="571" customWidth="1"/>
    <col min="4611" max="4611" width="5.375" style="571" customWidth="1"/>
    <col min="4612" max="4613" width="0.875" style="571" customWidth="1"/>
    <col min="4614" max="4614" width="10.125" style="571" customWidth="1"/>
    <col min="4615" max="4615" width="5.625" style="571" customWidth="1"/>
    <col min="4616" max="4617" width="0.875" style="571" customWidth="1"/>
    <col min="4618" max="4618" width="9" style="571"/>
    <col min="4619" max="4620" width="0.875" style="571" customWidth="1"/>
    <col min="4621" max="4621" width="5.625" style="571" customWidth="1"/>
    <col min="4622" max="4623" width="0.875" style="571" customWidth="1"/>
    <col min="4624" max="4624" width="5.625" style="571" customWidth="1"/>
    <col min="4625" max="4626" width="0.875" style="571" customWidth="1"/>
    <col min="4627" max="4627" width="6.625" style="571" customWidth="1"/>
    <col min="4628" max="4628" width="0.875" style="571" customWidth="1"/>
    <col min="4629" max="4629" width="2.125" style="571" customWidth="1"/>
    <col min="4630" max="4630" width="0.875" style="571" customWidth="1"/>
    <col min="4631" max="4631" width="6.625" style="571" customWidth="1"/>
    <col min="4632" max="4633" width="0.875" style="571" customWidth="1"/>
    <col min="4634" max="4634" width="7" style="571" customWidth="1"/>
    <col min="4635" max="4636" width="0.875" style="571" customWidth="1"/>
    <col min="4637" max="4637" width="4.375" style="571" customWidth="1"/>
    <col min="4638" max="4639" width="0.875" style="571" customWidth="1"/>
    <col min="4640" max="4640" width="4.375" style="571" customWidth="1"/>
    <col min="4641" max="4642" width="0.875" style="571" customWidth="1"/>
    <col min="4643" max="4643" width="4.75" style="571" customWidth="1"/>
    <col min="4644" max="4645" width="0.875" style="571" customWidth="1"/>
    <col min="4646" max="4646" width="4.75" style="571" customWidth="1"/>
    <col min="4647" max="4648" width="0.875" style="571" customWidth="1"/>
    <col min="4649" max="4649" width="4.75" style="571" customWidth="1"/>
    <col min="4650" max="4651" width="0.875" style="571" customWidth="1"/>
    <col min="4652" max="4652" width="4.125" style="571" customWidth="1"/>
    <col min="4653" max="4654" width="0.875" style="571" customWidth="1"/>
    <col min="4655" max="4655" width="4.125" style="571" customWidth="1"/>
    <col min="4656" max="4657" width="0.875" style="571" customWidth="1"/>
    <col min="4658" max="4658" width="4.125" style="571" customWidth="1"/>
    <col min="4659" max="4660" width="0.875" style="571" customWidth="1"/>
    <col min="4661" max="4661" width="4.125" style="571" customWidth="1"/>
    <col min="4662" max="4662" width="0.875" style="571" customWidth="1"/>
    <col min="4663" max="4864" width="9" style="571"/>
    <col min="4865" max="4865" width="0.875" style="571" customWidth="1"/>
    <col min="4866" max="4866" width="5.875" style="571" customWidth="1"/>
    <col min="4867" max="4867" width="5.375" style="571" customWidth="1"/>
    <col min="4868" max="4869" width="0.875" style="571" customWidth="1"/>
    <col min="4870" max="4870" width="10.125" style="571" customWidth="1"/>
    <col min="4871" max="4871" width="5.625" style="571" customWidth="1"/>
    <col min="4872" max="4873" width="0.875" style="571" customWidth="1"/>
    <col min="4874" max="4874" width="9" style="571"/>
    <col min="4875" max="4876" width="0.875" style="571" customWidth="1"/>
    <col min="4877" max="4877" width="5.625" style="571" customWidth="1"/>
    <col min="4878" max="4879" width="0.875" style="571" customWidth="1"/>
    <col min="4880" max="4880" width="5.625" style="571" customWidth="1"/>
    <col min="4881" max="4882" width="0.875" style="571" customWidth="1"/>
    <col min="4883" max="4883" width="6.625" style="571" customWidth="1"/>
    <col min="4884" max="4884" width="0.875" style="571" customWidth="1"/>
    <col min="4885" max="4885" width="2.125" style="571" customWidth="1"/>
    <col min="4886" max="4886" width="0.875" style="571" customWidth="1"/>
    <col min="4887" max="4887" width="6.625" style="571" customWidth="1"/>
    <col min="4888" max="4889" width="0.875" style="571" customWidth="1"/>
    <col min="4890" max="4890" width="7" style="571" customWidth="1"/>
    <col min="4891" max="4892" width="0.875" style="571" customWidth="1"/>
    <col min="4893" max="4893" width="4.375" style="571" customWidth="1"/>
    <col min="4894" max="4895" width="0.875" style="571" customWidth="1"/>
    <col min="4896" max="4896" width="4.375" style="571" customWidth="1"/>
    <col min="4897" max="4898" width="0.875" style="571" customWidth="1"/>
    <col min="4899" max="4899" width="4.75" style="571" customWidth="1"/>
    <col min="4900" max="4901" width="0.875" style="571" customWidth="1"/>
    <col min="4902" max="4902" width="4.75" style="571" customWidth="1"/>
    <col min="4903" max="4904" width="0.875" style="571" customWidth="1"/>
    <col min="4905" max="4905" width="4.75" style="571" customWidth="1"/>
    <col min="4906" max="4907" width="0.875" style="571" customWidth="1"/>
    <col min="4908" max="4908" width="4.125" style="571" customWidth="1"/>
    <col min="4909" max="4910" width="0.875" style="571" customWidth="1"/>
    <col min="4911" max="4911" width="4.125" style="571" customWidth="1"/>
    <col min="4912" max="4913" width="0.875" style="571" customWidth="1"/>
    <col min="4914" max="4914" width="4.125" style="571" customWidth="1"/>
    <col min="4915" max="4916" width="0.875" style="571" customWidth="1"/>
    <col min="4917" max="4917" width="4.125" style="571" customWidth="1"/>
    <col min="4918" max="4918" width="0.875" style="571" customWidth="1"/>
    <col min="4919" max="5120" width="9" style="571"/>
    <col min="5121" max="5121" width="0.875" style="571" customWidth="1"/>
    <col min="5122" max="5122" width="5.875" style="571" customWidth="1"/>
    <col min="5123" max="5123" width="5.375" style="571" customWidth="1"/>
    <col min="5124" max="5125" width="0.875" style="571" customWidth="1"/>
    <col min="5126" max="5126" width="10.125" style="571" customWidth="1"/>
    <col min="5127" max="5127" width="5.625" style="571" customWidth="1"/>
    <col min="5128" max="5129" width="0.875" style="571" customWidth="1"/>
    <col min="5130" max="5130" width="9" style="571"/>
    <col min="5131" max="5132" width="0.875" style="571" customWidth="1"/>
    <col min="5133" max="5133" width="5.625" style="571" customWidth="1"/>
    <col min="5134" max="5135" width="0.875" style="571" customWidth="1"/>
    <col min="5136" max="5136" width="5.625" style="571" customWidth="1"/>
    <col min="5137" max="5138" width="0.875" style="571" customWidth="1"/>
    <col min="5139" max="5139" width="6.625" style="571" customWidth="1"/>
    <col min="5140" max="5140" width="0.875" style="571" customWidth="1"/>
    <col min="5141" max="5141" width="2.125" style="571" customWidth="1"/>
    <col min="5142" max="5142" width="0.875" style="571" customWidth="1"/>
    <col min="5143" max="5143" width="6.625" style="571" customWidth="1"/>
    <col min="5144" max="5145" width="0.875" style="571" customWidth="1"/>
    <col min="5146" max="5146" width="7" style="571" customWidth="1"/>
    <col min="5147" max="5148" width="0.875" style="571" customWidth="1"/>
    <col min="5149" max="5149" width="4.375" style="571" customWidth="1"/>
    <col min="5150" max="5151" width="0.875" style="571" customWidth="1"/>
    <col min="5152" max="5152" width="4.375" style="571" customWidth="1"/>
    <col min="5153" max="5154" width="0.875" style="571" customWidth="1"/>
    <col min="5155" max="5155" width="4.75" style="571" customWidth="1"/>
    <col min="5156" max="5157" width="0.875" style="571" customWidth="1"/>
    <col min="5158" max="5158" width="4.75" style="571" customWidth="1"/>
    <col min="5159" max="5160" width="0.875" style="571" customWidth="1"/>
    <col min="5161" max="5161" width="4.75" style="571" customWidth="1"/>
    <col min="5162" max="5163" width="0.875" style="571" customWidth="1"/>
    <col min="5164" max="5164" width="4.125" style="571" customWidth="1"/>
    <col min="5165" max="5166" width="0.875" style="571" customWidth="1"/>
    <col min="5167" max="5167" width="4.125" style="571" customWidth="1"/>
    <col min="5168" max="5169" width="0.875" style="571" customWidth="1"/>
    <col min="5170" max="5170" width="4.125" style="571" customWidth="1"/>
    <col min="5171" max="5172" width="0.875" style="571" customWidth="1"/>
    <col min="5173" max="5173" width="4.125" style="571" customWidth="1"/>
    <col min="5174" max="5174" width="0.875" style="571" customWidth="1"/>
    <col min="5175" max="5376" width="9" style="571"/>
    <col min="5377" max="5377" width="0.875" style="571" customWidth="1"/>
    <col min="5378" max="5378" width="5.875" style="571" customWidth="1"/>
    <col min="5379" max="5379" width="5.375" style="571" customWidth="1"/>
    <col min="5380" max="5381" width="0.875" style="571" customWidth="1"/>
    <col min="5382" max="5382" width="10.125" style="571" customWidth="1"/>
    <col min="5383" max="5383" width="5.625" style="571" customWidth="1"/>
    <col min="5384" max="5385" width="0.875" style="571" customWidth="1"/>
    <col min="5386" max="5386" width="9" style="571"/>
    <col min="5387" max="5388" width="0.875" style="571" customWidth="1"/>
    <col min="5389" max="5389" width="5.625" style="571" customWidth="1"/>
    <col min="5390" max="5391" width="0.875" style="571" customWidth="1"/>
    <col min="5392" max="5392" width="5.625" style="571" customWidth="1"/>
    <col min="5393" max="5394" width="0.875" style="571" customWidth="1"/>
    <col min="5395" max="5395" width="6.625" style="571" customWidth="1"/>
    <col min="5396" max="5396" width="0.875" style="571" customWidth="1"/>
    <col min="5397" max="5397" width="2.125" style="571" customWidth="1"/>
    <col min="5398" max="5398" width="0.875" style="571" customWidth="1"/>
    <col min="5399" max="5399" width="6.625" style="571" customWidth="1"/>
    <col min="5400" max="5401" width="0.875" style="571" customWidth="1"/>
    <col min="5402" max="5402" width="7" style="571" customWidth="1"/>
    <col min="5403" max="5404" width="0.875" style="571" customWidth="1"/>
    <col min="5405" max="5405" width="4.375" style="571" customWidth="1"/>
    <col min="5406" max="5407" width="0.875" style="571" customWidth="1"/>
    <col min="5408" max="5408" width="4.375" style="571" customWidth="1"/>
    <col min="5409" max="5410" width="0.875" style="571" customWidth="1"/>
    <col min="5411" max="5411" width="4.75" style="571" customWidth="1"/>
    <col min="5412" max="5413" width="0.875" style="571" customWidth="1"/>
    <col min="5414" max="5414" width="4.75" style="571" customWidth="1"/>
    <col min="5415" max="5416" width="0.875" style="571" customWidth="1"/>
    <col min="5417" max="5417" width="4.75" style="571" customWidth="1"/>
    <col min="5418" max="5419" width="0.875" style="571" customWidth="1"/>
    <col min="5420" max="5420" width="4.125" style="571" customWidth="1"/>
    <col min="5421" max="5422" width="0.875" style="571" customWidth="1"/>
    <col min="5423" max="5423" width="4.125" style="571" customWidth="1"/>
    <col min="5424" max="5425" width="0.875" style="571" customWidth="1"/>
    <col min="5426" max="5426" width="4.125" style="571" customWidth="1"/>
    <col min="5427" max="5428" width="0.875" style="571" customWidth="1"/>
    <col min="5429" max="5429" width="4.125" style="571" customWidth="1"/>
    <col min="5430" max="5430" width="0.875" style="571" customWidth="1"/>
    <col min="5431" max="5632" width="9" style="571"/>
    <col min="5633" max="5633" width="0.875" style="571" customWidth="1"/>
    <col min="5634" max="5634" width="5.875" style="571" customWidth="1"/>
    <col min="5635" max="5635" width="5.375" style="571" customWidth="1"/>
    <col min="5636" max="5637" width="0.875" style="571" customWidth="1"/>
    <col min="5638" max="5638" width="10.125" style="571" customWidth="1"/>
    <col min="5639" max="5639" width="5.625" style="571" customWidth="1"/>
    <col min="5640" max="5641" width="0.875" style="571" customWidth="1"/>
    <col min="5642" max="5642" width="9" style="571"/>
    <col min="5643" max="5644" width="0.875" style="571" customWidth="1"/>
    <col min="5645" max="5645" width="5.625" style="571" customWidth="1"/>
    <col min="5646" max="5647" width="0.875" style="571" customWidth="1"/>
    <col min="5648" max="5648" width="5.625" style="571" customWidth="1"/>
    <col min="5649" max="5650" width="0.875" style="571" customWidth="1"/>
    <col min="5651" max="5651" width="6.625" style="571" customWidth="1"/>
    <col min="5652" max="5652" width="0.875" style="571" customWidth="1"/>
    <col min="5653" max="5653" width="2.125" style="571" customWidth="1"/>
    <col min="5654" max="5654" width="0.875" style="571" customWidth="1"/>
    <col min="5655" max="5655" width="6.625" style="571" customWidth="1"/>
    <col min="5656" max="5657" width="0.875" style="571" customWidth="1"/>
    <col min="5658" max="5658" width="7" style="571" customWidth="1"/>
    <col min="5659" max="5660" width="0.875" style="571" customWidth="1"/>
    <col min="5661" max="5661" width="4.375" style="571" customWidth="1"/>
    <col min="5662" max="5663" width="0.875" style="571" customWidth="1"/>
    <col min="5664" max="5664" width="4.375" style="571" customWidth="1"/>
    <col min="5665" max="5666" width="0.875" style="571" customWidth="1"/>
    <col min="5667" max="5667" width="4.75" style="571" customWidth="1"/>
    <col min="5668" max="5669" width="0.875" style="571" customWidth="1"/>
    <col min="5670" max="5670" width="4.75" style="571" customWidth="1"/>
    <col min="5671" max="5672" width="0.875" style="571" customWidth="1"/>
    <col min="5673" max="5673" width="4.75" style="571" customWidth="1"/>
    <col min="5674" max="5675" width="0.875" style="571" customWidth="1"/>
    <col min="5676" max="5676" width="4.125" style="571" customWidth="1"/>
    <col min="5677" max="5678" width="0.875" style="571" customWidth="1"/>
    <col min="5679" max="5679" width="4.125" style="571" customWidth="1"/>
    <col min="5680" max="5681" width="0.875" style="571" customWidth="1"/>
    <col min="5682" max="5682" width="4.125" style="571" customWidth="1"/>
    <col min="5683" max="5684" width="0.875" style="571" customWidth="1"/>
    <col min="5685" max="5685" width="4.125" style="571" customWidth="1"/>
    <col min="5686" max="5686" width="0.875" style="571" customWidth="1"/>
    <col min="5687" max="5888" width="9" style="571"/>
    <col min="5889" max="5889" width="0.875" style="571" customWidth="1"/>
    <col min="5890" max="5890" width="5.875" style="571" customWidth="1"/>
    <col min="5891" max="5891" width="5.375" style="571" customWidth="1"/>
    <col min="5892" max="5893" width="0.875" style="571" customWidth="1"/>
    <col min="5894" max="5894" width="10.125" style="571" customWidth="1"/>
    <col min="5895" max="5895" width="5.625" style="571" customWidth="1"/>
    <col min="5896" max="5897" width="0.875" style="571" customWidth="1"/>
    <col min="5898" max="5898" width="9" style="571"/>
    <col min="5899" max="5900" width="0.875" style="571" customWidth="1"/>
    <col min="5901" max="5901" width="5.625" style="571" customWidth="1"/>
    <col min="5902" max="5903" width="0.875" style="571" customWidth="1"/>
    <col min="5904" max="5904" width="5.625" style="571" customWidth="1"/>
    <col min="5905" max="5906" width="0.875" style="571" customWidth="1"/>
    <col min="5907" max="5907" width="6.625" style="571" customWidth="1"/>
    <col min="5908" max="5908" width="0.875" style="571" customWidth="1"/>
    <col min="5909" max="5909" width="2.125" style="571" customWidth="1"/>
    <col min="5910" max="5910" width="0.875" style="571" customWidth="1"/>
    <col min="5911" max="5911" width="6.625" style="571" customWidth="1"/>
    <col min="5912" max="5913" width="0.875" style="571" customWidth="1"/>
    <col min="5914" max="5914" width="7" style="571" customWidth="1"/>
    <col min="5915" max="5916" width="0.875" style="571" customWidth="1"/>
    <col min="5917" max="5917" width="4.375" style="571" customWidth="1"/>
    <col min="5918" max="5919" width="0.875" style="571" customWidth="1"/>
    <col min="5920" max="5920" width="4.375" style="571" customWidth="1"/>
    <col min="5921" max="5922" width="0.875" style="571" customWidth="1"/>
    <col min="5923" max="5923" width="4.75" style="571" customWidth="1"/>
    <col min="5924" max="5925" width="0.875" style="571" customWidth="1"/>
    <col min="5926" max="5926" width="4.75" style="571" customWidth="1"/>
    <col min="5927" max="5928" width="0.875" style="571" customWidth="1"/>
    <col min="5929" max="5929" width="4.75" style="571" customWidth="1"/>
    <col min="5930" max="5931" width="0.875" style="571" customWidth="1"/>
    <col min="5932" max="5932" width="4.125" style="571" customWidth="1"/>
    <col min="5933" max="5934" width="0.875" style="571" customWidth="1"/>
    <col min="5935" max="5935" width="4.125" style="571" customWidth="1"/>
    <col min="5936" max="5937" width="0.875" style="571" customWidth="1"/>
    <col min="5938" max="5938" width="4.125" style="571" customWidth="1"/>
    <col min="5939" max="5940" width="0.875" style="571" customWidth="1"/>
    <col min="5941" max="5941" width="4.125" style="571" customWidth="1"/>
    <col min="5942" max="5942" width="0.875" style="571" customWidth="1"/>
    <col min="5943" max="6144" width="9" style="571"/>
    <col min="6145" max="6145" width="0.875" style="571" customWidth="1"/>
    <col min="6146" max="6146" width="5.875" style="571" customWidth="1"/>
    <col min="6147" max="6147" width="5.375" style="571" customWidth="1"/>
    <col min="6148" max="6149" width="0.875" style="571" customWidth="1"/>
    <col min="6150" max="6150" width="10.125" style="571" customWidth="1"/>
    <col min="6151" max="6151" width="5.625" style="571" customWidth="1"/>
    <col min="6152" max="6153" width="0.875" style="571" customWidth="1"/>
    <col min="6154" max="6154" width="9" style="571"/>
    <col min="6155" max="6156" width="0.875" style="571" customWidth="1"/>
    <col min="6157" max="6157" width="5.625" style="571" customWidth="1"/>
    <col min="6158" max="6159" width="0.875" style="571" customWidth="1"/>
    <col min="6160" max="6160" width="5.625" style="571" customWidth="1"/>
    <col min="6161" max="6162" width="0.875" style="571" customWidth="1"/>
    <col min="6163" max="6163" width="6.625" style="571" customWidth="1"/>
    <col min="6164" max="6164" width="0.875" style="571" customWidth="1"/>
    <col min="6165" max="6165" width="2.125" style="571" customWidth="1"/>
    <col min="6166" max="6166" width="0.875" style="571" customWidth="1"/>
    <col min="6167" max="6167" width="6.625" style="571" customWidth="1"/>
    <col min="6168" max="6169" width="0.875" style="571" customWidth="1"/>
    <col min="6170" max="6170" width="7" style="571" customWidth="1"/>
    <col min="6171" max="6172" width="0.875" style="571" customWidth="1"/>
    <col min="6173" max="6173" width="4.375" style="571" customWidth="1"/>
    <col min="6174" max="6175" width="0.875" style="571" customWidth="1"/>
    <col min="6176" max="6176" width="4.375" style="571" customWidth="1"/>
    <col min="6177" max="6178" width="0.875" style="571" customWidth="1"/>
    <col min="6179" max="6179" width="4.75" style="571" customWidth="1"/>
    <col min="6180" max="6181" width="0.875" style="571" customWidth="1"/>
    <col min="6182" max="6182" width="4.75" style="571" customWidth="1"/>
    <col min="6183" max="6184" width="0.875" style="571" customWidth="1"/>
    <col min="6185" max="6185" width="4.75" style="571" customWidth="1"/>
    <col min="6186" max="6187" width="0.875" style="571" customWidth="1"/>
    <col min="6188" max="6188" width="4.125" style="571" customWidth="1"/>
    <col min="6189" max="6190" width="0.875" style="571" customWidth="1"/>
    <col min="6191" max="6191" width="4.125" style="571" customWidth="1"/>
    <col min="6192" max="6193" width="0.875" style="571" customWidth="1"/>
    <col min="6194" max="6194" width="4.125" style="571" customWidth="1"/>
    <col min="6195" max="6196" width="0.875" style="571" customWidth="1"/>
    <col min="6197" max="6197" width="4.125" style="571" customWidth="1"/>
    <col min="6198" max="6198" width="0.875" style="571" customWidth="1"/>
    <col min="6199" max="6400" width="9" style="571"/>
    <col min="6401" max="6401" width="0.875" style="571" customWidth="1"/>
    <col min="6402" max="6402" width="5.875" style="571" customWidth="1"/>
    <col min="6403" max="6403" width="5.375" style="571" customWidth="1"/>
    <col min="6404" max="6405" width="0.875" style="571" customWidth="1"/>
    <col min="6406" max="6406" width="10.125" style="571" customWidth="1"/>
    <col min="6407" max="6407" width="5.625" style="571" customWidth="1"/>
    <col min="6408" max="6409" width="0.875" style="571" customWidth="1"/>
    <col min="6410" max="6410" width="9" style="571"/>
    <col min="6411" max="6412" width="0.875" style="571" customWidth="1"/>
    <col min="6413" max="6413" width="5.625" style="571" customWidth="1"/>
    <col min="6414" max="6415" width="0.875" style="571" customWidth="1"/>
    <col min="6416" max="6416" width="5.625" style="571" customWidth="1"/>
    <col min="6417" max="6418" width="0.875" style="571" customWidth="1"/>
    <col min="6419" max="6419" width="6.625" style="571" customWidth="1"/>
    <col min="6420" max="6420" width="0.875" style="571" customWidth="1"/>
    <col min="6421" max="6421" width="2.125" style="571" customWidth="1"/>
    <col min="6422" max="6422" width="0.875" style="571" customWidth="1"/>
    <col min="6423" max="6423" width="6.625" style="571" customWidth="1"/>
    <col min="6424" max="6425" width="0.875" style="571" customWidth="1"/>
    <col min="6426" max="6426" width="7" style="571" customWidth="1"/>
    <col min="6427" max="6428" width="0.875" style="571" customWidth="1"/>
    <col min="6429" max="6429" width="4.375" style="571" customWidth="1"/>
    <col min="6430" max="6431" width="0.875" style="571" customWidth="1"/>
    <col min="6432" max="6432" width="4.375" style="571" customWidth="1"/>
    <col min="6433" max="6434" width="0.875" style="571" customWidth="1"/>
    <col min="6435" max="6435" width="4.75" style="571" customWidth="1"/>
    <col min="6436" max="6437" width="0.875" style="571" customWidth="1"/>
    <col min="6438" max="6438" width="4.75" style="571" customWidth="1"/>
    <col min="6439" max="6440" width="0.875" style="571" customWidth="1"/>
    <col min="6441" max="6441" width="4.75" style="571" customWidth="1"/>
    <col min="6442" max="6443" width="0.875" style="571" customWidth="1"/>
    <col min="6444" max="6444" width="4.125" style="571" customWidth="1"/>
    <col min="6445" max="6446" width="0.875" style="571" customWidth="1"/>
    <col min="6447" max="6447" width="4.125" style="571" customWidth="1"/>
    <col min="6448" max="6449" width="0.875" style="571" customWidth="1"/>
    <col min="6450" max="6450" width="4.125" style="571" customWidth="1"/>
    <col min="6451" max="6452" width="0.875" style="571" customWidth="1"/>
    <col min="6453" max="6453" width="4.125" style="571" customWidth="1"/>
    <col min="6454" max="6454" width="0.875" style="571" customWidth="1"/>
    <col min="6455" max="6656" width="9" style="571"/>
    <col min="6657" max="6657" width="0.875" style="571" customWidth="1"/>
    <col min="6658" max="6658" width="5.875" style="571" customWidth="1"/>
    <col min="6659" max="6659" width="5.375" style="571" customWidth="1"/>
    <col min="6660" max="6661" width="0.875" style="571" customWidth="1"/>
    <col min="6662" max="6662" width="10.125" style="571" customWidth="1"/>
    <col min="6663" max="6663" width="5.625" style="571" customWidth="1"/>
    <col min="6664" max="6665" width="0.875" style="571" customWidth="1"/>
    <col min="6666" max="6666" width="9" style="571"/>
    <col min="6667" max="6668" width="0.875" style="571" customWidth="1"/>
    <col min="6669" max="6669" width="5.625" style="571" customWidth="1"/>
    <col min="6670" max="6671" width="0.875" style="571" customWidth="1"/>
    <col min="6672" max="6672" width="5.625" style="571" customWidth="1"/>
    <col min="6673" max="6674" width="0.875" style="571" customWidth="1"/>
    <col min="6675" max="6675" width="6.625" style="571" customWidth="1"/>
    <col min="6676" max="6676" width="0.875" style="571" customWidth="1"/>
    <col min="6677" max="6677" width="2.125" style="571" customWidth="1"/>
    <col min="6678" max="6678" width="0.875" style="571" customWidth="1"/>
    <col min="6679" max="6679" width="6.625" style="571" customWidth="1"/>
    <col min="6680" max="6681" width="0.875" style="571" customWidth="1"/>
    <col min="6682" max="6682" width="7" style="571" customWidth="1"/>
    <col min="6683" max="6684" width="0.875" style="571" customWidth="1"/>
    <col min="6685" max="6685" width="4.375" style="571" customWidth="1"/>
    <col min="6686" max="6687" width="0.875" style="571" customWidth="1"/>
    <col min="6688" max="6688" width="4.375" style="571" customWidth="1"/>
    <col min="6689" max="6690" width="0.875" style="571" customWidth="1"/>
    <col min="6691" max="6691" width="4.75" style="571" customWidth="1"/>
    <col min="6692" max="6693" width="0.875" style="571" customWidth="1"/>
    <col min="6694" max="6694" width="4.75" style="571" customWidth="1"/>
    <col min="6695" max="6696" width="0.875" style="571" customWidth="1"/>
    <col min="6697" max="6697" width="4.75" style="571" customWidth="1"/>
    <col min="6698" max="6699" width="0.875" style="571" customWidth="1"/>
    <col min="6700" max="6700" width="4.125" style="571" customWidth="1"/>
    <col min="6701" max="6702" width="0.875" style="571" customWidth="1"/>
    <col min="6703" max="6703" width="4.125" style="571" customWidth="1"/>
    <col min="6704" max="6705" width="0.875" style="571" customWidth="1"/>
    <col min="6706" max="6706" width="4.125" style="571" customWidth="1"/>
    <col min="6707" max="6708" width="0.875" style="571" customWidth="1"/>
    <col min="6709" max="6709" width="4.125" style="571" customWidth="1"/>
    <col min="6710" max="6710" width="0.875" style="571" customWidth="1"/>
    <col min="6711" max="6912" width="9" style="571"/>
    <col min="6913" max="6913" width="0.875" style="571" customWidth="1"/>
    <col min="6914" max="6914" width="5.875" style="571" customWidth="1"/>
    <col min="6915" max="6915" width="5.375" style="571" customWidth="1"/>
    <col min="6916" max="6917" width="0.875" style="571" customWidth="1"/>
    <col min="6918" max="6918" width="10.125" style="571" customWidth="1"/>
    <col min="6919" max="6919" width="5.625" style="571" customWidth="1"/>
    <col min="6920" max="6921" width="0.875" style="571" customWidth="1"/>
    <col min="6922" max="6922" width="9" style="571"/>
    <col min="6923" max="6924" width="0.875" style="571" customWidth="1"/>
    <col min="6925" max="6925" width="5.625" style="571" customWidth="1"/>
    <col min="6926" max="6927" width="0.875" style="571" customWidth="1"/>
    <col min="6928" max="6928" width="5.625" style="571" customWidth="1"/>
    <col min="6929" max="6930" width="0.875" style="571" customWidth="1"/>
    <col min="6931" max="6931" width="6.625" style="571" customWidth="1"/>
    <col min="6932" max="6932" width="0.875" style="571" customWidth="1"/>
    <col min="6933" max="6933" width="2.125" style="571" customWidth="1"/>
    <col min="6934" max="6934" width="0.875" style="571" customWidth="1"/>
    <col min="6935" max="6935" width="6.625" style="571" customWidth="1"/>
    <col min="6936" max="6937" width="0.875" style="571" customWidth="1"/>
    <col min="6938" max="6938" width="7" style="571" customWidth="1"/>
    <col min="6939" max="6940" width="0.875" style="571" customWidth="1"/>
    <col min="6941" max="6941" width="4.375" style="571" customWidth="1"/>
    <col min="6942" max="6943" width="0.875" style="571" customWidth="1"/>
    <col min="6944" max="6944" width="4.375" style="571" customWidth="1"/>
    <col min="6945" max="6946" width="0.875" style="571" customWidth="1"/>
    <col min="6947" max="6947" width="4.75" style="571" customWidth="1"/>
    <col min="6948" max="6949" width="0.875" style="571" customWidth="1"/>
    <col min="6950" max="6950" width="4.75" style="571" customWidth="1"/>
    <col min="6951" max="6952" width="0.875" style="571" customWidth="1"/>
    <col min="6953" max="6953" width="4.75" style="571" customWidth="1"/>
    <col min="6954" max="6955" width="0.875" style="571" customWidth="1"/>
    <col min="6956" max="6956" width="4.125" style="571" customWidth="1"/>
    <col min="6957" max="6958" width="0.875" style="571" customWidth="1"/>
    <col min="6959" max="6959" width="4.125" style="571" customWidth="1"/>
    <col min="6960" max="6961" width="0.875" style="571" customWidth="1"/>
    <col min="6962" max="6962" width="4.125" style="571" customWidth="1"/>
    <col min="6963" max="6964" width="0.875" style="571" customWidth="1"/>
    <col min="6965" max="6965" width="4.125" style="571" customWidth="1"/>
    <col min="6966" max="6966" width="0.875" style="571" customWidth="1"/>
    <col min="6967" max="7168" width="9" style="571"/>
    <col min="7169" max="7169" width="0.875" style="571" customWidth="1"/>
    <col min="7170" max="7170" width="5.875" style="571" customWidth="1"/>
    <col min="7171" max="7171" width="5.375" style="571" customWidth="1"/>
    <col min="7172" max="7173" width="0.875" style="571" customWidth="1"/>
    <col min="7174" max="7174" width="10.125" style="571" customWidth="1"/>
    <col min="7175" max="7175" width="5.625" style="571" customWidth="1"/>
    <col min="7176" max="7177" width="0.875" style="571" customWidth="1"/>
    <col min="7178" max="7178" width="9" style="571"/>
    <col min="7179" max="7180" width="0.875" style="571" customWidth="1"/>
    <col min="7181" max="7181" width="5.625" style="571" customWidth="1"/>
    <col min="7182" max="7183" width="0.875" style="571" customWidth="1"/>
    <col min="7184" max="7184" width="5.625" style="571" customWidth="1"/>
    <col min="7185" max="7186" width="0.875" style="571" customWidth="1"/>
    <col min="7187" max="7187" width="6.625" style="571" customWidth="1"/>
    <col min="7188" max="7188" width="0.875" style="571" customWidth="1"/>
    <col min="7189" max="7189" width="2.125" style="571" customWidth="1"/>
    <col min="7190" max="7190" width="0.875" style="571" customWidth="1"/>
    <col min="7191" max="7191" width="6.625" style="571" customWidth="1"/>
    <col min="7192" max="7193" width="0.875" style="571" customWidth="1"/>
    <col min="7194" max="7194" width="7" style="571" customWidth="1"/>
    <col min="7195" max="7196" width="0.875" style="571" customWidth="1"/>
    <col min="7197" max="7197" width="4.375" style="571" customWidth="1"/>
    <col min="7198" max="7199" width="0.875" style="571" customWidth="1"/>
    <col min="7200" max="7200" width="4.375" style="571" customWidth="1"/>
    <col min="7201" max="7202" width="0.875" style="571" customWidth="1"/>
    <col min="7203" max="7203" width="4.75" style="571" customWidth="1"/>
    <col min="7204" max="7205" width="0.875" style="571" customWidth="1"/>
    <col min="7206" max="7206" width="4.75" style="571" customWidth="1"/>
    <col min="7207" max="7208" width="0.875" style="571" customWidth="1"/>
    <col min="7209" max="7209" width="4.75" style="571" customWidth="1"/>
    <col min="7210" max="7211" width="0.875" style="571" customWidth="1"/>
    <col min="7212" max="7212" width="4.125" style="571" customWidth="1"/>
    <col min="7213" max="7214" width="0.875" style="571" customWidth="1"/>
    <col min="7215" max="7215" width="4.125" style="571" customWidth="1"/>
    <col min="7216" max="7217" width="0.875" style="571" customWidth="1"/>
    <col min="7218" max="7218" width="4.125" style="571" customWidth="1"/>
    <col min="7219" max="7220" width="0.875" style="571" customWidth="1"/>
    <col min="7221" max="7221" width="4.125" style="571" customWidth="1"/>
    <col min="7222" max="7222" width="0.875" style="571" customWidth="1"/>
    <col min="7223" max="7424" width="9" style="571"/>
    <col min="7425" max="7425" width="0.875" style="571" customWidth="1"/>
    <col min="7426" max="7426" width="5.875" style="571" customWidth="1"/>
    <col min="7427" max="7427" width="5.375" style="571" customWidth="1"/>
    <col min="7428" max="7429" width="0.875" style="571" customWidth="1"/>
    <col min="7430" max="7430" width="10.125" style="571" customWidth="1"/>
    <col min="7431" max="7431" width="5.625" style="571" customWidth="1"/>
    <col min="7432" max="7433" width="0.875" style="571" customWidth="1"/>
    <col min="7434" max="7434" width="9" style="571"/>
    <col min="7435" max="7436" width="0.875" style="571" customWidth="1"/>
    <col min="7437" max="7437" width="5.625" style="571" customWidth="1"/>
    <col min="7438" max="7439" width="0.875" style="571" customWidth="1"/>
    <col min="7440" max="7440" width="5.625" style="571" customWidth="1"/>
    <col min="7441" max="7442" width="0.875" style="571" customWidth="1"/>
    <col min="7443" max="7443" width="6.625" style="571" customWidth="1"/>
    <col min="7444" max="7444" width="0.875" style="571" customWidth="1"/>
    <col min="7445" max="7445" width="2.125" style="571" customWidth="1"/>
    <col min="7446" max="7446" width="0.875" style="571" customWidth="1"/>
    <col min="7447" max="7447" width="6.625" style="571" customWidth="1"/>
    <col min="7448" max="7449" width="0.875" style="571" customWidth="1"/>
    <col min="7450" max="7450" width="7" style="571" customWidth="1"/>
    <col min="7451" max="7452" width="0.875" style="571" customWidth="1"/>
    <col min="7453" max="7453" width="4.375" style="571" customWidth="1"/>
    <col min="7454" max="7455" width="0.875" style="571" customWidth="1"/>
    <col min="7456" max="7456" width="4.375" style="571" customWidth="1"/>
    <col min="7457" max="7458" width="0.875" style="571" customWidth="1"/>
    <col min="7459" max="7459" width="4.75" style="571" customWidth="1"/>
    <col min="7460" max="7461" width="0.875" style="571" customWidth="1"/>
    <col min="7462" max="7462" width="4.75" style="571" customWidth="1"/>
    <col min="7463" max="7464" width="0.875" style="571" customWidth="1"/>
    <col min="7465" max="7465" width="4.75" style="571" customWidth="1"/>
    <col min="7466" max="7467" width="0.875" style="571" customWidth="1"/>
    <col min="7468" max="7468" width="4.125" style="571" customWidth="1"/>
    <col min="7469" max="7470" width="0.875" style="571" customWidth="1"/>
    <col min="7471" max="7471" width="4.125" style="571" customWidth="1"/>
    <col min="7472" max="7473" width="0.875" style="571" customWidth="1"/>
    <col min="7474" max="7474" width="4.125" style="571" customWidth="1"/>
    <col min="7475" max="7476" width="0.875" style="571" customWidth="1"/>
    <col min="7477" max="7477" width="4.125" style="571" customWidth="1"/>
    <col min="7478" max="7478" width="0.875" style="571" customWidth="1"/>
    <col min="7479" max="7680" width="9" style="571"/>
    <col min="7681" max="7681" width="0.875" style="571" customWidth="1"/>
    <col min="7682" max="7682" width="5.875" style="571" customWidth="1"/>
    <col min="7683" max="7683" width="5.375" style="571" customWidth="1"/>
    <col min="7684" max="7685" width="0.875" style="571" customWidth="1"/>
    <col min="7686" max="7686" width="10.125" style="571" customWidth="1"/>
    <col min="7687" max="7687" width="5.625" style="571" customWidth="1"/>
    <col min="7688" max="7689" width="0.875" style="571" customWidth="1"/>
    <col min="7690" max="7690" width="9" style="571"/>
    <col min="7691" max="7692" width="0.875" style="571" customWidth="1"/>
    <col min="7693" max="7693" width="5.625" style="571" customWidth="1"/>
    <col min="7694" max="7695" width="0.875" style="571" customWidth="1"/>
    <col min="7696" max="7696" width="5.625" style="571" customWidth="1"/>
    <col min="7697" max="7698" width="0.875" style="571" customWidth="1"/>
    <col min="7699" max="7699" width="6.625" style="571" customWidth="1"/>
    <col min="7700" max="7700" width="0.875" style="571" customWidth="1"/>
    <col min="7701" max="7701" width="2.125" style="571" customWidth="1"/>
    <col min="7702" max="7702" width="0.875" style="571" customWidth="1"/>
    <col min="7703" max="7703" width="6.625" style="571" customWidth="1"/>
    <col min="7704" max="7705" width="0.875" style="571" customWidth="1"/>
    <col min="7706" max="7706" width="7" style="571" customWidth="1"/>
    <col min="7707" max="7708" width="0.875" style="571" customWidth="1"/>
    <col min="7709" max="7709" width="4.375" style="571" customWidth="1"/>
    <col min="7710" max="7711" width="0.875" style="571" customWidth="1"/>
    <col min="7712" max="7712" width="4.375" style="571" customWidth="1"/>
    <col min="7713" max="7714" width="0.875" style="571" customWidth="1"/>
    <col min="7715" max="7715" width="4.75" style="571" customWidth="1"/>
    <col min="7716" max="7717" width="0.875" style="571" customWidth="1"/>
    <col min="7718" max="7718" width="4.75" style="571" customWidth="1"/>
    <col min="7719" max="7720" width="0.875" style="571" customWidth="1"/>
    <col min="7721" max="7721" width="4.75" style="571" customWidth="1"/>
    <col min="7722" max="7723" width="0.875" style="571" customWidth="1"/>
    <col min="7724" max="7724" width="4.125" style="571" customWidth="1"/>
    <col min="7725" max="7726" width="0.875" style="571" customWidth="1"/>
    <col min="7727" max="7727" width="4.125" style="571" customWidth="1"/>
    <col min="7728" max="7729" width="0.875" style="571" customWidth="1"/>
    <col min="7730" max="7730" width="4.125" style="571" customWidth="1"/>
    <col min="7731" max="7732" width="0.875" style="571" customWidth="1"/>
    <col min="7733" max="7733" width="4.125" style="571" customWidth="1"/>
    <col min="7734" max="7734" width="0.875" style="571" customWidth="1"/>
    <col min="7735" max="7936" width="9" style="571"/>
    <col min="7937" max="7937" width="0.875" style="571" customWidth="1"/>
    <col min="7938" max="7938" width="5.875" style="571" customWidth="1"/>
    <col min="7939" max="7939" width="5.375" style="571" customWidth="1"/>
    <col min="7940" max="7941" width="0.875" style="571" customWidth="1"/>
    <col min="7942" max="7942" width="10.125" style="571" customWidth="1"/>
    <col min="7943" max="7943" width="5.625" style="571" customWidth="1"/>
    <col min="7944" max="7945" width="0.875" style="571" customWidth="1"/>
    <col min="7946" max="7946" width="9" style="571"/>
    <col min="7947" max="7948" width="0.875" style="571" customWidth="1"/>
    <col min="7949" max="7949" width="5.625" style="571" customWidth="1"/>
    <col min="7950" max="7951" width="0.875" style="571" customWidth="1"/>
    <col min="7952" max="7952" width="5.625" style="571" customWidth="1"/>
    <col min="7953" max="7954" width="0.875" style="571" customWidth="1"/>
    <col min="7955" max="7955" width="6.625" style="571" customWidth="1"/>
    <col min="7956" max="7956" width="0.875" style="571" customWidth="1"/>
    <col min="7957" max="7957" width="2.125" style="571" customWidth="1"/>
    <col min="7958" max="7958" width="0.875" style="571" customWidth="1"/>
    <col min="7959" max="7959" width="6.625" style="571" customWidth="1"/>
    <col min="7960" max="7961" width="0.875" style="571" customWidth="1"/>
    <col min="7962" max="7962" width="7" style="571" customWidth="1"/>
    <col min="7963" max="7964" width="0.875" style="571" customWidth="1"/>
    <col min="7965" max="7965" width="4.375" style="571" customWidth="1"/>
    <col min="7966" max="7967" width="0.875" style="571" customWidth="1"/>
    <col min="7968" max="7968" width="4.375" style="571" customWidth="1"/>
    <col min="7969" max="7970" width="0.875" style="571" customWidth="1"/>
    <col min="7971" max="7971" width="4.75" style="571" customWidth="1"/>
    <col min="7972" max="7973" width="0.875" style="571" customWidth="1"/>
    <col min="7974" max="7974" width="4.75" style="571" customWidth="1"/>
    <col min="7975" max="7976" width="0.875" style="571" customWidth="1"/>
    <col min="7977" max="7977" width="4.75" style="571" customWidth="1"/>
    <col min="7978" max="7979" width="0.875" style="571" customWidth="1"/>
    <col min="7980" max="7980" width="4.125" style="571" customWidth="1"/>
    <col min="7981" max="7982" width="0.875" style="571" customWidth="1"/>
    <col min="7983" max="7983" width="4.125" style="571" customWidth="1"/>
    <col min="7984" max="7985" width="0.875" style="571" customWidth="1"/>
    <col min="7986" max="7986" width="4.125" style="571" customWidth="1"/>
    <col min="7987" max="7988" width="0.875" style="571" customWidth="1"/>
    <col min="7989" max="7989" width="4.125" style="571" customWidth="1"/>
    <col min="7990" max="7990" width="0.875" style="571" customWidth="1"/>
    <col min="7991" max="8192" width="9" style="571"/>
    <col min="8193" max="8193" width="0.875" style="571" customWidth="1"/>
    <col min="8194" max="8194" width="5.875" style="571" customWidth="1"/>
    <col min="8195" max="8195" width="5.375" style="571" customWidth="1"/>
    <col min="8196" max="8197" width="0.875" style="571" customWidth="1"/>
    <col min="8198" max="8198" width="10.125" style="571" customWidth="1"/>
    <col min="8199" max="8199" width="5.625" style="571" customWidth="1"/>
    <col min="8200" max="8201" width="0.875" style="571" customWidth="1"/>
    <col min="8202" max="8202" width="9" style="571"/>
    <col min="8203" max="8204" width="0.875" style="571" customWidth="1"/>
    <col min="8205" max="8205" width="5.625" style="571" customWidth="1"/>
    <col min="8206" max="8207" width="0.875" style="571" customWidth="1"/>
    <col min="8208" max="8208" width="5.625" style="571" customWidth="1"/>
    <col min="8209" max="8210" width="0.875" style="571" customWidth="1"/>
    <col min="8211" max="8211" width="6.625" style="571" customWidth="1"/>
    <col min="8212" max="8212" width="0.875" style="571" customWidth="1"/>
    <col min="8213" max="8213" width="2.125" style="571" customWidth="1"/>
    <col min="8214" max="8214" width="0.875" style="571" customWidth="1"/>
    <col min="8215" max="8215" width="6.625" style="571" customWidth="1"/>
    <col min="8216" max="8217" width="0.875" style="571" customWidth="1"/>
    <col min="8218" max="8218" width="7" style="571" customWidth="1"/>
    <col min="8219" max="8220" width="0.875" style="571" customWidth="1"/>
    <col min="8221" max="8221" width="4.375" style="571" customWidth="1"/>
    <col min="8222" max="8223" width="0.875" style="571" customWidth="1"/>
    <col min="8224" max="8224" width="4.375" style="571" customWidth="1"/>
    <col min="8225" max="8226" width="0.875" style="571" customWidth="1"/>
    <col min="8227" max="8227" width="4.75" style="571" customWidth="1"/>
    <col min="8228" max="8229" width="0.875" style="571" customWidth="1"/>
    <col min="8230" max="8230" width="4.75" style="571" customWidth="1"/>
    <col min="8231" max="8232" width="0.875" style="571" customWidth="1"/>
    <col min="8233" max="8233" width="4.75" style="571" customWidth="1"/>
    <col min="8234" max="8235" width="0.875" style="571" customWidth="1"/>
    <col min="8236" max="8236" width="4.125" style="571" customWidth="1"/>
    <col min="8237" max="8238" width="0.875" style="571" customWidth="1"/>
    <col min="8239" max="8239" width="4.125" style="571" customWidth="1"/>
    <col min="8240" max="8241" width="0.875" style="571" customWidth="1"/>
    <col min="8242" max="8242" width="4.125" style="571" customWidth="1"/>
    <col min="8243" max="8244" width="0.875" style="571" customWidth="1"/>
    <col min="8245" max="8245" width="4.125" style="571" customWidth="1"/>
    <col min="8246" max="8246" width="0.875" style="571" customWidth="1"/>
    <col min="8247" max="8448" width="9" style="571"/>
    <col min="8449" max="8449" width="0.875" style="571" customWidth="1"/>
    <col min="8450" max="8450" width="5.875" style="571" customWidth="1"/>
    <col min="8451" max="8451" width="5.375" style="571" customWidth="1"/>
    <col min="8452" max="8453" width="0.875" style="571" customWidth="1"/>
    <col min="8454" max="8454" width="10.125" style="571" customWidth="1"/>
    <col min="8455" max="8455" width="5.625" style="571" customWidth="1"/>
    <col min="8456" max="8457" width="0.875" style="571" customWidth="1"/>
    <col min="8458" max="8458" width="9" style="571"/>
    <col min="8459" max="8460" width="0.875" style="571" customWidth="1"/>
    <col min="8461" max="8461" width="5.625" style="571" customWidth="1"/>
    <col min="8462" max="8463" width="0.875" style="571" customWidth="1"/>
    <col min="8464" max="8464" width="5.625" style="571" customWidth="1"/>
    <col min="8465" max="8466" width="0.875" style="571" customWidth="1"/>
    <col min="8467" max="8467" width="6.625" style="571" customWidth="1"/>
    <col min="8468" max="8468" width="0.875" style="571" customWidth="1"/>
    <col min="8469" max="8469" width="2.125" style="571" customWidth="1"/>
    <col min="8470" max="8470" width="0.875" style="571" customWidth="1"/>
    <col min="8471" max="8471" width="6.625" style="571" customWidth="1"/>
    <col min="8472" max="8473" width="0.875" style="571" customWidth="1"/>
    <col min="8474" max="8474" width="7" style="571" customWidth="1"/>
    <col min="8475" max="8476" width="0.875" style="571" customWidth="1"/>
    <col min="8477" max="8477" width="4.375" style="571" customWidth="1"/>
    <col min="8478" max="8479" width="0.875" style="571" customWidth="1"/>
    <col min="8480" max="8480" width="4.375" style="571" customWidth="1"/>
    <col min="8481" max="8482" width="0.875" style="571" customWidth="1"/>
    <col min="8483" max="8483" width="4.75" style="571" customWidth="1"/>
    <col min="8484" max="8485" width="0.875" style="571" customWidth="1"/>
    <col min="8486" max="8486" width="4.75" style="571" customWidth="1"/>
    <col min="8487" max="8488" width="0.875" style="571" customWidth="1"/>
    <col min="8489" max="8489" width="4.75" style="571" customWidth="1"/>
    <col min="8490" max="8491" width="0.875" style="571" customWidth="1"/>
    <col min="8492" max="8492" width="4.125" style="571" customWidth="1"/>
    <col min="8493" max="8494" width="0.875" style="571" customWidth="1"/>
    <col min="8495" max="8495" width="4.125" style="571" customWidth="1"/>
    <col min="8496" max="8497" width="0.875" style="571" customWidth="1"/>
    <col min="8498" max="8498" width="4.125" style="571" customWidth="1"/>
    <col min="8499" max="8500" width="0.875" style="571" customWidth="1"/>
    <col min="8501" max="8501" width="4.125" style="571" customWidth="1"/>
    <col min="8502" max="8502" width="0.875" style="571" customWidth="1"/>
    <col min="8503" max="8704" width="9" style="571"/>
    <col min="8705" max="8705" width="0.875" style="571" customWidth="1"/>
    <col min="8706" max="8706" width="5.875" style="571" customWidth="1"/>
    <col min="8707" max="8707" width="5.375" style="571" customWidth="1"/>
    <col min="8708" max="8709" width="0.875" style="571" customWidth="1"/>
    <col min="8710" max="8710" width="10.125" style="571" customWidth="1"/>
    <col min="8711" max="8711" width="5.625" style="571" customWidth="1"/>
    <col min="8712" max="8713" width="0.875" style="571" customWidth="1"/>
    <col min="8714" max="8714" width="9" style="571"/>
    <col min="8715" max="8716" width="0.875" style="571" customWidth="1"/>
    <col min="8717" max="8717" width="5.625" style="571" customWidth="1"/>
    <col min="8718" max="8719" width="0.875" style="571" customWidth="1"/>
    <col min="8720" max="8720" width="5.625" style="571" customWidth="1"/>
    <col min="8721" max="8722" width="0.875" style="571" customWidth="1"/>
    <col min="8723" max="8723" width="6.625" style="571" customWidth="1"/>
    <col min="8724" max="8724" width="0.875" style="571" customWidth="1"/>
    <col min="8725" max="8725" width="2.125" style="571" customWidth="1"/>
    <col min="8726" max="8726" width="0.875" style="571" customWidth="1"/>
    <col min="8727" max="8727" width="6.625" style="571" customWidth="1"/>
    <col min="8728" max="8729" width="0.875" style="571" customWidth="1"/>
    <col min="8730" max="8730" width="7" style="571" customWidth="1"/>
    <col min="8731" max="8732" width="0.875" style="571" customWidth="1"/>
    <col min="8733" max="8733" width="4.375" style="571" customWidth="1"/>
    <col min="8734" max="8735" width="0.875" style="571" customWidth="1"/>
    <col min="8736" max="8736" width="4.375" style="571" customWidth="1"/>
    <col min="8737" max="8738" width="0.875" style="571" customWidth="1"/>
    <col min="8739" max="8739" width="4.75" style="571" customWidth="1"/>
    <col min="8740" max="8741" width="0.875" style="571" customWidth="1"/>
    <col min="8742" max="8742" width="4.75" style="571" customWidth="1"/>
    <col min="8743" max="8744" width="0.875" style="571" customWidth="1"/>
    <col min="8745" max="8745" width="4.75" style="571" customWidth="1"/>
    <col min="8746" max="8747" width="0.875" style="571" customWidth="1"/>
    <col min="8748" max="8748" width="4.125" style="571" customWidth="1"/>
    <col min="8749" max="8750" width="0.875" style="571" customWidth="1"/>
    <col min="8751" max="8751" width="4.125" style="571" customWidth="1"/>
    <col min="8752" max="8753" width="0.875" style="571" customWidth="1"/>
    <col min="8754" max="8754" width="4.125" style="571" customWidth="1"/>
    <col min="8755" max="8756" width="0.875" style="571" customWidth="1"/>
    <col min="8757" max="8757" width="4.125" style="571" customWidth="1"/>
    <col min="8758" max="8758" width="0.875" style="571" customWidth="1"/>
    <col min="8759" max="8960" width="9" style="571"/>
    <col min="8961" max="8961" width="0.875" style="571" customWidth="1"/>
    <col min="8962" max="8962" width="5.875" style="571" customWidth="1"/>
    <col min="8963" max="8963" width="5.375" style="571" customWidth="1"/>
    <col min="8964" max="8965" width="0.875" style="571" customWidth="1"/>
    <col min="8966" max="8966" width="10.125" style="571" customWidth="1"/>
    <col min="8967" max="8967" width="5.625" style="571" customWidth="1"/>
    <col min="8968" max="8969" width="0.875" style="571" customWidth="1"/>
    <col min="8970" max="8970" width="9" style="571"/>
    <col min="8971" max="8972" width="0.875" style="571" customWidth="1"/>
    <col min="8973" max="8973" width="5.625" style="571" customWidth="1"/>
    <col min="8974" max="8975" width="0.875" style="571" customWidth="1"/>
    <col min="8976" max="8976" width="5.625" style="571" customWidth="1"/>
    <col min="8977" max="8978" width="0.875" style="571" customWidth="1"/>
    <col min="8979" max="8979" width="6.625" style="571" customWidth="1"/>
    <col min="8980" max="8980" width="0.875" style="571" customWidth="1"/>
    <col min="8981" max="8981" width="2.125" style="571" customWidth="1"/>
    <col min="8982" max="8982" width="0.875" style="571" customWidth="1"/>
    <col min="8983" max="8983" width="6.625" style="571" customWidth="1"/>
    <col min="8984" max="8985" width="0.875" style="571" customWidth="1"/>
    <col min="8986" max="8986" width="7" style="571" customWidth="1"/>
    <col min="8987" max="8988" width="0.875" style="571" customWidth="1"/>
    <col min="8989" max="8989" width="4.375" style="571" customWidth="1"/>
    <col min="8990" max="8991" width="0.875" style="571" customWidth="1"/>
    <col min="8992" max="8992" width="4.375" style="571" customWidth="1"/>
    <col min="8993" max="8994" width="0.875" style="571" customWidth="1"/>
    <col min="8995" max="8995" width="4.75" style="571" customWidth="1"/>
    <col min="8996" max="8997" width="0.875" style="571" customWidth="1"/>
    <col min="8998" max="8998" width="4.75" style="571" customWidth="1"/>
    <col min="8999" max="9000" width="0.875" style="571" customWidth="1"/>
    <col min="9001" max="9001" width="4.75" style="571" customWidth="1"/>
    <col min="9002" max="9003" width="0.875" style="571" customWidth="1"/>
    <col min="9004" max="9004" width="4.125" style="571" customWidth="1"/>
    <col min="9005" max="9006" width="0.875" style="571" customWidth="1"/>
    <col min="9007" max="9007" width="4.125" style="571" customWidth="1"/>
    <col min="9008" max="9009" width="0.875" style="571" customWidth="1"/>
    <col min="9010" max="9010" width="4.125" style="571" customWidth="1"/>
    <col min="9011" max="9012" width="0.875" style="571" customWidth="1"/>
    <col min="9013" max="9013" width="4.125" style="571" customWidth="1"/>
    <col min="9014" max="9014" width="0.875" style="571" customWidth="1"/>
    <col min="9015" max="9216" width="9" style="571"/>
    <col min="9217" max="9217" width="0.875" style="571" customWidth="1"/>
    <col min="9218" max="9218" width="5.875" style="571" customWidth="1"/>
    <col min="9219" max="9219" width="5.375" style="571" customWidth="1"/>
    <col min="9220" max="9221" width="0.875" style="571" customWidth="1"/>
    <col min="9222" max="9222" width="10.125" style="571" customWidth="1"/>
    <col min="9223" max="9223" width="5.625" style="571" customWidth="1"/>
    <col min="9224" max="9225" width="0.875" style="571" customWidth="1"/>
    <col min="9226" max="9226" width="9" style="571"/>
    <col min="9227" max="9228" width="0.875" style="571" customWidth="1"/>
    <col min="9229" max="9229" width="5.625" style="571" customWidth="1"/>
    <col min="9230" max="9231" width="0.875" style="571" customWidth="1"/>
    <col min="9232" max="9232" width="5.625" style="571" customWidth="1"/>
    <col min="9233" max="9234" width="0.875" style="571" customWidth="1"/>
    <col min="9235" max="9235" width="6.625" style="571" customWidth="1"/>
    <col min="9236" max="9236" width="0.875" style="571" customWidth="1"/>
    <col min="9237" max="9237" width="2.125" style="571" customWidth="1"/>
    <col min="9238" max="9238" width="0.875" style="571" customWidth="1"/>
    <col min="9239" max="9239" width="6.625" style="571" customWidth="1"/>
    <col min="9240" max="9241" width="0.875" style="571" customWidth="1"/>
    <col min="9242" max="9242" width="7" style="571" customWidth="1"/>
    <col min="9243" max="9244" width="0.875" style="571" customWidth="1"/>
    <col min="9245" max="9245" width="4.375" style="571" customWidth="1"/>
    <col min="9246" max="9247" width="0.875" style="571" customWidth="1"/>
    <col min="9248" max="9248" width="4.375" style="571" customWidth="1"/>
    <col min="9249" max="9250" width="0.875" style="571" customWidth="1"/>
    <col min="9251" max="9251" width="4.75" style="571" customWidth="1"/>
    <col min="9252" max="9253" width="0.875" style="571" customWidth="1"/>
    <col min="9254" max="9254" width="4.75" style="571" customWidth="1"/>
    <col min="9255" max="9256" width="0.875" style="571" customWidth="1"/>
    <col min="9257" max="9257" width="4.75" style="571" customWidth="1"/>
    <col min="9258" max="9259" width="0.875" style="571" customWidth="1"/>
    <col min="9260" max="9260" width="4.125" style="571" customWidth="1"/>
    <col min="9261" max="9262" width="0.875" style="571" customWidth="1"/>
    <col min="9263" max="9263" width="4.125" style="571" customWidth="1"/>
    <col min="9264" max="9265" width="0.875" style="571" customWidth="1"/>
    <col min="9266" max="9266" width="4.125" style="571" customWidth="1"/>
    <col min="9267" max="9268" width="0.875" style="571" customWidth="1"/>
    <col min="9269" max="9269" width="4.125" style="571" customWidth="1"/>
    <col min="9270" max="9270" width="0.875" style="571" customWidth="1"/>
    <col min="9271" max="9472" width="9" style="571"/>
    <col min="9473" max="9473" width="0.875" style="571" customWidth="1"/>
    <col min="9474" max="9474" width="5.875" style="571" customWidth="1"/>
    <col min="9475" max="9475" width="5.375" style="571" customWidth="1"/>
    <col min="9476" max="9477" width="0.875" style="571" customWidth="1"/>
    <col min="9478" max="9478" width="10.125" style="571" customWidth="1"/>
    <col min="9479" max="9479" width="5.625" style="571" customWidth="1"/>
    <col min="9480" max="9481" width="0.875" style="571" customWidth="1"/>
    <col min="9482" max="9482" width="9" style="571"/>
    <col min="9483" max="9484" width="0.875" style="571" customWidth="1"/>
    <col min="9485" max="9485" width="5.625" style="571" customWidth="1"/>
    <col min="9486" max="9487" width="0.875" style="571" customWidth="1"/>
    <col min="9488" max="9488" width="5.625" style="571" customWidth="1"/>
    <col min="9489" max="9490" width="0.875" style="571" customWidth="1"/>
    <col min="9491" max="9491" width="6.625" style="571" customWidth="1"/>
    <col min="9492" max="9492" width="0.875" style="571" customWidth="1"/>
    <col min="9493" max="9493" width="2.125" style="571" customWidth="1"/>
    <col min="9494" max="9494" width="0.875" style="571" customWidth="1"/>
    <col min="9495" max="9495" width="6.625" style="571" customWidth="1"/>
    <col min="9496" max="9497" width="0.875" style="571" customWidth="1"/>
    <col min="9498" max="9498" width="7" style="571" customWidth="1"/>
    <col min="9499" max="9500" width="0.875" style="571" customWidth="1"/>
    <col min="9501" max="9501" width="4.375" style="571" customWidth="1"/>
    <col min="9502" max="9503" width="0.875" style="571" customWidth="1"/>
    <col min="9504" max="9504" width="4.375" style="571" customWidth="1"/>
    <col min="9505" max="9506" width="0.875" style="571" customWidth="1"/>
    <col min="9507" max="9507" width="4.75" style="571" customWidth="1"/>
    <col min="9508" max="9509" width="0.875" style="571" customWidth="1"/>
    <col min="9510" max="9510" width="4.75" style="571" customWidth="1"/>
    <col min="9511" max="9512" width="0.875" style="571" customWidth="1"/>
    <col min="9513" max="9513" width="4.75" style="571" customWidth="1"/>
    <col min="9514" max="9515" width="0.875" style="571" customWidth="1"/>
    <col min="9516" max="9516" width="4.125" style="571" customWidth="1"/>
    <col min="9517" max="9518" width="0.875" style="571" customWidth="1"/>
    <col min="9519" max="9519" width="4.125" style="571" customWidth="1"/>
    <col min="9520" max="9521" width="0.875" style="571" customWidth="1"/>
    <col min="9522" max="9522" width="4.125" style="571" customWidth="1"/>
    <col min="9523" max="9524" width="0.875" style="571" customWidth="1"/>
    <col min="9525" max="9525" width="4.125" style="571" customWidth="1"/>
    <col min="9526" max="9526" width="0.875" style="571" customWidth="1"/>
    <col min="9527" max="9728" width="9" style="571"/>
    <col min="9729" max="9729" width="0.875" style="571" customWidth="1"/>
    <col min="9730" max="9730" width="5.875" style="571" customWidth="1"/>
    <col min="9731" max="9731" width="5.375" style="571" customWidth="1"/>
    <col min="9732" max="9733" width="0.875" style="571" customWidth="1"/>
    <col min="9734" max="9734" width="10.125" style="571" customWidth="1"/>
    <col min="9735" max="9735" width="5.625" style="571" customWidth="1"/>
    <col min="9736" max="9737" width="0.875" style="571" customWidth="1"/>
    <col min="9738" max="9738" width="9" style="571"/>
    <col min="9739" max="9740" width="0.875" style="571" customWidth="1"/>
    <col min="9741" max="9741" width="5.625" style="571" customWidth="1"/>
    <col min="9742" max="9743" width="0.875" style="571" customWidth="1"/>
    <col min="9744" max="9744" width="5.625" style="571" customWidth="1"/>
    <col min="9745" max="9746" width="0.875" style="571" customWidth="1"/>
    <col min="9747" max="9747" width="6.625" style="571" customWidth="1"/>
    <col min="9748" max="9748" width="0.875" style="571" customWidth="1"/>
    <col min="9749" max="9749" width="2.125" style="571" customWidth="1"/>
    <col min="9750" max="9750" width="0.875" style="571" customWidth="1"/>
    <col min="9751" max="9751" width="6.625" style="571" customWidth="1"/>
    <col min="9752" max="9753" width="0.875" style="571" customWidth="1"/>
    <col min="9754" max="9754" width="7" style="571" customWidth="1"/>
    <col min="9755" max="9756" width="0.875" style="571" customWidth="1"/>
    <col min="9757" max="9757" width="4.375" style="571" customWidth="1"/>
    <col min="9758" max="9759" width="0.875" style="571" customWidth="1"/>
    <col min="9760" max="9760" width="4.375" style="571" customWidth="1"/>
    <col min="9761" max="9762" width="0.875" style="571" customWidth="1"/>
    <col min="9763" max="9763" width="4.75" style="571" customWidth="1"/>
    <col min="9764" max="9765" width="0.875" style="571" customWidth="1"/>
    <col min="9766" max="9766" width="4.75" style="571" customWidth="1"/>
    <col min="9767" max="9768" width="0.875" style="571" customWidth="1"/>
    <col min="9769" max="9769" width="4.75" style="571" customWidth="1"/>
    <col min="9770" max="9771" width="0.875" style="571" customWidth="1"/>
    <col min="9772" max="9772" width="4.125" style="571" customWidth="1"/>
    <col min="9773" max="9774" width="0.875" style="571" customWidth="1"/>
    <col min="9775" max="9775" width="4.125" style="571" customWidth="1"/>
    <col min="9776" max="9777" width="0.875" style="571" customWidth="1"/>
    <col min="9778" max="9778" width="4.125" style="571" customWidth="1"/>
    <col min="9779" max="9780" width="0.875" style="571" customWidth="1"/>
    <col min="9781" max="9781" width="4.125" style="571" customWidth="1"/>
    <col min="9782" max="9782" width="0.875" style="571" customWidth="1"/>
    <col min="9783" max="9984" width="9" style="571"/>
    <col min="9985" max="9985" width="0.875" style="571" customWidth="1"/>
    <col min="9986" max="9986" width="5.875" style="571" customWidth="1"/>
    <col min="9987" max="9987" width="5.375" style="571" customWidth="1"/>
    <col min="9988" max="9989" width="0.875" style="571" customWidth="1"/>
    <col min="9990" max="9990" width="10.125" style="571" customWidth="1"/>
    <col min="9991" max="9991" width="5.625" style="571" customWidth="1"/>
    <col min="9992" max="9993" width="0.875" style="571" customWidth="1"/>
    <col min="9994" max="9994" width="9" style="571"/>
    <col min="9995" max="9996" width="0.875" style="571" customWidth="1"/>
    <col min="9997" max="9997" width="5.625" style="571" customWidth="1"/>
    <col min="9998" max="9999" width="0.875" style="571" customWidth="1"/>
    <col min="10000" max="10000" width="5.625" style="571" customWidth="1"/>
    <col min="10001" max="10002" width="0.875" style="571" customWidth="1"/>
    <col min="10003" max="10003" width="6.625" style="571" customWidth="1"/>
    <col min="10004" max="10004" width="0.875" style="571" customWidth="1"/>
    <col min="10005" max="10005" width="2.125" style="571" customWidth="1"/>
    <col min="10006" max="10006" width="0.875" style="571" customWidth="1"/>
    <col min="10007" max="10007" width="6.625" style="571" customWidth="1"/>
    <col min="10008" max="10009" width="0.875" style="571" customWidth="1"/>
    <col min="10010" max="10010" width="7" style="571" customWidth="1"/>
    <col min="10011" max="10012" width="0.875" style="571" customWidth="1"/>
    <col min="10013" max="10013" width="4.375" style="571" customWidth="1"/>
    <col min="10014" max="10015" width="0.875" style="571" customWidth="1"/>
    <col min="10016" max="10016" width="4.375" style="571" customWidth="1"/>
    <col min="10017" max="10018" width="0.875" style="571" customWidth="1"/>
    <col min="10019" max="10019" width="4.75" style="571" customWidth="1"/>
    <col min="10020" max="10021" width="0.875" style="571" customWidth="1"/>
    <col min="10022" max="10022" width="4.75" style="571" customWidth="1"/>
    <col min="10023" max="10024" width="0.875" style="571" customWidth="1"/>
    <col min="10025" max="10025" width="4.75" style="571" customWidth="1"/>
    <col min="10026" max="10027" width="0.875" style="571" customWidth="1"/>
    <col min="10028" max="10028" width="4.125" style="571" customWidth="1"/>
    <col min="10029" max="10030" width="0.875" style="571" customWidth="1"/>
    <col min="10031" max="10031" width="4.125" style="571" customWidth="1"/>
    <col min="10032" max="10033" width="0.875" style="571" customWidth="1"/>
    <col min="10034" max="10034" width="4.125" style="571" customWidth="1"/>
    <col min="10035" max="10036" width="0.875" style="571" customWidth="1"/>
    <col min="10037" max="10037" width="4.125" style="571" customWidth="1"/>
    <col min="10038" max="10038" width="0.875" style="571" customWidth="1"/>
    <col min="10039" max="10240" width="9" style="571"/>
    <col min="10241" max="10241" width="0.875" style="571" customWidth="1"/>
    <col min="10242" max="10242" width="5.875" style="571" customWidth="1"/>
    <col min="10243" max="10243" width="5.375" style="571" customWidth="1"/>
    <col min="10244" max="10245" width="0.875" style="571" customWidth="1"/>
    <col min="10246" max="10246" width="10.125" style="571" customWidth="1"/>
    <col min="10247" max="10247" width="5.625" style="571" customWidth="1"/>
    <col min="10248" max="10249" width="0.875" style="571" customWidth="1"/>
    <col min="10250" max="10250" width="9" style="571"/>
    <col min="10251" max="10252" width="0.875" style="571" customWidth="1"/>
    <col min="10253" max="10253" width="5.625" style="571" customWidth="1"/>
    <col min="10254" max="10255" width="0.875" style="571" customWidth="1"/>
    <col min="10256" max="10256" width="5.625" style="571" customWidth="1"/>
    <col min="10257" max="10258" width="0.875" style="571" customWidth="1"/>
    <col min="10259" max="10259" width="6.625" style="571" customWidth="1"/>
    <col min="10260" max="10260" width="0.875" style="571" customWidth="1"/>
    <col min="10261" max="10261" width="2.125" style="571" customWidth="1"/>
    <col min="10262" max="10262" width="0.875" style="571" customWidth="1"/>
    <col min="10263" max="10263" width="6.625" style="571" customWidth="1"/>
    <col min="10264" max="10265" width="0.875" style="571" customWidth="1"/>
    <col min="10266" max="10266" width="7" style="571" customWidth="1"/>
    <col min="10267" max="10268" width="0.875" style="571" customWidth="1"/>
    <col min="10269" max="10269" width="4.375" style="571" customWidth="1"/>
    <col min="10270" max="10271" width="0.875" style="571" customWidth="1"/>
    <col min="10272" max="10272" width="4.375" style="571" customWidth="1"/>
    <col min="10273" max="10274" width="0.875" style="571" customWidth="1"/>
    <col min="10275" max="10275" width="4.75" style="571" customWidth="1"/>
    <col min="10276" max="10277" width="0.875" style="571" customWidth="1"/>
    <col min="10278" max="10278" width="4.75" style="571" customWidth="1"/>
    <col min="10279" max="10280" width="0.875" style="571" customWidth="1"/>
    <col min="10281" max="10281" width="4.75" style="571" customWidth="1"/>
    <col min="10282" max="10283" width="0.875" style="571" customWidth="1"/>
    <col min="10284" max="10284" width="4.125" style="571" customWidth="1"/>
    <col min="10285" max="10286" width="0.875" style="571" customWidth="1"/>
    <col min="10287" max="10287" width="4.125" style="571" customWidth="1"/>
    <col min="10288" max="10289" width="0.875" style="571" customWidth="1"/>
    <col min="10290" max="10290" width="4.125" style="571" customWidth="1"/>
    <col min="10291" max="10292" width="0.875" style="571" customWidth="1"/>
    <col min="10293" max="10293" width="4.125" style="571" customWidth="1"/>
    <col min="10294" max="10294" width="0.875" style="571" customWidth="1"/>
    <col min="10295" max="10496" width="9" style="571"/>
    <col min="10497" max="10497" width="0.875" style="571" customWidth="1"/>
    <col min="10498" max="10498" width="5.875" style="571" customWidth="1"/>
    <col min="10499" max="10499" width="5.375" style="571" customWidth="1"/>
    <col min="10500" max="10501" width="0.875" style="571" customWidth="1"/>
    <col min="10502" max="10502" width="10.125" style="571" customWidth="1"/>
    <col min="10503" max="10503" width="5.625" style="571" customWidth="1"/>
    <col min="10504" max="10505" width="0.875" style="571" customWidth="1"/>
    <col min="10506" max="10506" width="9" style="571"/>
    <col min="10507" max="10508" width="0.875" style="571" customWidth="1"/>
    <col min="10509" max="10509" width="5.625" style="571" customWidth="1"/>
    <col min="10510" max="10511" width="0.875" style="571" customWidth="1"/>
    <col min="10512" max="10512" width="5.625" style="571" customWidth="1"/>
    <col min="10513" max="10514" width="0.875" style="571" customWidth="1"/>
    <col min="10515" max="10515" width="6.625" style="571" customWidth="1"/>
    <col min="10516" max="10516" width="0.875" style="571" customWidth="1"/>
    <col min="10517" max="10517" width="2.125" style="571" customWidth="1"/>
    <col min="10518" max="10518" width="0.875" style="571" customWidth="1"/>
    <col min="10519" max="10519" width="6.625" style="571" customWidth="1"/>
    <col min="10520" max="10521" width="0.875" style="571" customWidth="1"/>
    <col min="10522" max="10522" width="7" style="571" customWidth="1"/>
    <col min="10523" max="10524" width="0.875" style="571" customWidth="1"/>
    <col min="10525" max="10525" width="4.375" style="571" customWidth="1"/>
    <col min="10526" max="10527" width="0.875" style="571" customWidth="1"/>
    <col min="10528" max="10528" width="4.375" style="571" customWidth="1"/>
    <col min="10529" max="10530" width="0.875" style="571" customWidth="1"/>
    <col min="10531" max="10531" width="4.75" style="571" customWidth="1"/>
    <col min="10532" max="10533" width="0.875" style="571" customWidth="1"/>
    <col min="10534" max="10534" width="4.75" style="571" customWidth="1"/>
    <col min="10535" max="10536" width="0.875" style="571" customWidth="1"/>
    <col min="10537" max="10537" width="4.75" style="571" customWidth="1"/>
    <col min="10538" max="10539" width="0.875" style="571" customWidth="1"/>
    <col min="10540" max="10540" width="4.125" style="571" customWidth="1"/>
    <col min="10541" max="10542" width="0.875" style="571" customWidth="1"/>
    <col min="10543" max="10543" width="4.125" style="571" customWidth="1"/>
    <col min="10544" max="10545" width="0.875" style="571" customWidth="1"/>
    <col min="10546" max="10546" width="4.125" style="571" customWidth="1"/>
    <col min="10547" max="10548" width="0.875" style="571" customWidth="1"/>
    <col min="10549" max="10549" width="4.125" style="571" customWidth="1"/>
    <col min="10550" max="10550" width="0.875" style="571" customWidth="1"/>
    <col min="10551" max="10752" width="9" style="571"/>
    <col min="10753" max="10753" width="0.875" style="571" customWidth="1"/>
    <col min="10754" max="10754" width="5.875" style="571" customWidth="1"/>
    <col min="10755" max="10755" width="5.375" style="571" customWidth="1"/>
    <col min="10756" max="10757" width="0.875" style="571" customWidth="1"/>
    <col min="10758" max="10758" width="10.125" style="571" customWidth="1"/>
    <col min="10759" max="10759" width="5.625" style="571" customWidth="1"/>
    <col min="10760" max="10761" width="0.875" style="571" customWidth="1"/>
    <col min="10762" max="10762" width="9" style="571"/>
    <col min="10763" max="10764" width="0.875" style="571" customWidth="1"/>
    <col min="10765" max="10765" width="5.625" style="571" customWidth="1"/>
    <col min="10766" max="10767" width="0.875" style="571" customWidth="1"/>
    <col min="10768" max="10768" width="5.625" style="571" customWidth="1"/>
    <col min="10769" max="10770" width="0.875" style="571" customWidth="1"/>
    <col min="10771" max="10771" width="6.625" style="571" customWidth="1"/>
    <col min="10772" max="10772" width="0.875" style="571" customWidth="1"/>
    <col min="10773" max="10773" width="2.125" style="571" customWidth="1"/>
    <col min="10774" max="10774" width="0.875" style="571" customWidth="1"/>
    <col min="10775" max="10775" width="6.625" style="571" customWidth="1"/>
    <col min="10776" max="10777" width="0.875" style="571" customWidth="1"/>
    <col min="10778" max="10778" width="7" style="571" customWidth="1"/>
    <col min="10779" max="10780" width="0.875" style="571" customWidth="1"/>
    <col min="10781" max="10781" width="4.375" style="571" customWidth="1"/>
    <col min="10782" max="10783" width="0.875" style="571" customWidth="1"/>
    <col min="10784" max="10784" width="4.375" style="571" customWidth="1"/>
    <col min="10785" max="10786" width="0.875" style="571" customWidth="1"/>
    <col min="10787" max="10787" width="4.75" style="571" customWidth="1"/>
    <col min="10788" max="10789" width="0.875" style="571" customWidth="1"/>
    <col min="10790" max="10790" width="4.75" style="571" customWidth="1"/>
    <col min="10791" max="10792" width="0.875" style="571" customWidth="1"/>
    <col min="10793" max="10793" width="4.75" style="571" customWidth="1"/>
    <col min="10794" max="10795" width="0.875" style="571" customWidth="1"/>
    <col min="10796" max="10796" width="4.125" style="571" customWidth="1"/>
    <col min="10797" max="10798" width="0.875" style="571" customWidth="1"/>
    <col min="10799" max="10799" width="4.125" style="571" customWidth="1"/>
    <col min="10800" max="10801" width="0.875" style="571" customWidth="1"/>
    <col min="10802" max="10802" width="4.125" style="571" customWidth="1"/>
    <col min="10803" max="10804" width="0.875" style="571" customWidth="1"/>
    <col min="10805" max="10805" width="4.125" style="571" customWidth="1"/>
    <col min="10806" max="10806" width="0.875" style="571" customWidth="1"/>
    <col min="10807" max="11008" width="9" style="571"/>
    <col min="11009" max="11009" width="0.875" style="571" customWidth="1"/>
    <col min="11010" max="11010" width="5.875" style="571" customWidth="1"/>
    <col min="11011" max="11011" width="5.375" style="571" customWidth="1"/>
    <col min="11012" max="11013" width="0.875" style="571" customWidth="1"/>
    <col min="11014" max="11014" width="10.125" style="571" customWidth="1"/>
    <col min="11015" max="11015" width="5.625" style="571" customWidth="1"/>
    <col min="11016" max="11017" width="0.875" style="571" customWidth="1"/>
    <col min="11018" max="11018" width="9" style="571"/>
    <col min="11019" max="11020" width="0.875" style="571" customWidth="1"/>
    <col min="11021" max="11021" width="5.625" style="571" customWidth="1"/>
    <col min="11022" max="11023" width="0.875" style="571" customWidth="1"/>
    <col min="11024" max="11024" width="5.625" style="571" customWidth="1"/>
    <col min="11025" max="11026" width="0.875" style="571" customWidth="1"/>
    <col min="11027" max="11027" width="6.625" style="571" customWidth="1"/>
    <col min="11028" max="11028" width="0.875" style="571" customWidth="1"/>
    <col min="11029" max="11029" width="2.125" style="571" customWidth="1"/>
    <col min="11030" max="11030" width="0.875" style="571" customWidth="1"/>
    <col min="11031" max="11031" width="6.625" style="571" customWidth="1"/>
    <col min="11032" max="11033" width="0.875" style="571" customWidth="1"/>
    <col min="11034" max="11034" width="7" style="571" customWidth="1"/>
    <col min="11035" max="11036" width="0.875" style="571" customWidth="1"/>
    <col min="11037" max="11037" width="4.375" style="571" customWidth="1"/>
    <col min="11038" max="11039" width="0.875" style="571" customWidth="1"/>
    <col min="11040" max="11040" width="4.375" style="571" customWidth="1"/>
    <col min="11041" max="11042" width="0.875" style="571" customWidth="1"/>
    <col min="11043" max="11043" width="4.75" style="571" customWidth="1"/>
    <col min="11044" max="11045" width="0.875" style="571" customWidth="1"/>
    <col min="11046" max="11046" width="4.75" style="571" customWidth="1"/>
    <col min="11047" max="11048" width="0.875" style="571" customWidth="1"/>
    <col min="11049" max="11049" width="4.75" style="571" customWidth="1"/>
    <col min="11050" max="11051" width="0.875" style="571" customWidth="1"/>
    <col min="11052" max="11052" width="4.125" style="571" customWidth="1"/>
    <col min="11053" max="11054" width="0.875" style="571" customWidth="1"/>
    <col min="11055" max="11055" width="4.125" style="571" customWidth="1"/>
    <col min="11056" max="11057" width="0.875" style="571" customWidth="1"/>
    <col min="11058" max="11058" width="4.125" style="571" customWidth="1"/>
    <col min="11059" max="11060" width="0.875" style="571" customWidth="1"/>
    <col min="11061" max="11061" width="4.125" style="571" customWidth="1"/>
    <col min="11062" max="11062" width="0.875" style="571" customWidth="1"/>
    <col min="11063" max="11264" width="9" style="571"/>
    <col min="11265" max="11265" width="0.875" style="571" customWidth="1"/>
    <col min="11266" max="11266" width="5.875" style="571" customWidth="1"/>
    <col min="11267" max="11267" width="5.375" style="571" customWidth="1"/>
    <col min="11268" max="11269" width="0.875" style="571" customWidth="1"/>
    <col min="11270" max="11270" width="10.125" style="571" customWidth="1"/>
    <col min="11271" max="11271" width="5.625" style="571" customWidth="1"/>
    <col min="11272" max="11273" width="0.875" style="571" customWidth="1"/>
    <col min="11274" max="11274" width="9" style="571"/>
    <col min="11275" max="11276" width="0.875" style="571" customWidth="1"/>
    <col min="11277" max="11277" width="5.625" style="571" customWidth="1"/>
    <col min="11278" max="11279" width="0.875" style="571" customWidth="1"/>
    <col min="11280" max="11280" width="5.625" style="571" customWidth="1"/>
    <col min="11281" max="11282" width="0.875" style="571" customWidth="1"/>
    <col min="11283" max="11283" width="6.625" style="571" customWidth="1"/>
    <col min="11284" max="11284" width="0.875" style="571" customWidth="1"/>
    <col min="11285" max="11285" width="2.125" style="571" customWidth="1"/>
    <col min="11286" max="11286" width="0.875" style="571" customWidth="1"/>
    <col min="11287" max="11287" width="6.625" style="571" customWidth="1"/>
    <col min="11288" max="11289" width="0.875" style="571" customWidth="1"/>
    <col min="11290" max="11290" width="7" style="571" customWidth="1"/>
    <col min="11291" max="11292" width="0.875" style="571" customWidth="1"/>
    <col min="11293" max="11293" width="4.375" style="571" customWidth="1"/>
    <col min="11294" max="11295" width="0.875" style="571" customWidth="1"/>
    <col min="11296" max="11296" width="4.375" style="571" customWidth="1"/>
    <col min="11297" max="11298" width="0.875" style="571" customWidth="1"/>
    <col min="11299" max="11299" width="4.75" style="571" customWidth="1"/>
    <col min="11300" max="11301" width="0.875" style="571" customWidth="1"/>
    <col min="11302" max="11302" width="4.75" style="571" customWidth="1"/>
    <col min="11303" max="11304" width="0.875" style="571" customWidth="1"/>
    <col min="11305" max="11305" width="4.75" style="571" customWidth="1"/>
    <col min="11306" max="11307" width="0.875" style="571" customWidth="1"/>
    <col min="11308" max="11308" width="4.125" style="571" customWidth="1"/>
    <col min="11309" max="11310" width="0.875" style="571" customWidth="1"/>
    <col min="11311" max="11311" width="4.125" style="571" customWidth="1"/>
    <col min="11312" max="11313" width="0.875" style="571" customWidth="1"/>
    <col min="11314" max="11314" width="4.125" style="571" customWidth="1"/>
    <col min="11315" max="11316" width="0.875" style="571" customWidth="1"/>
    <col min="11317" max="11317" width="4.125" style="571" customWidth="1"/>
    <col min="11318" max="11318" width="0.875" style="571" customWidth="1"/>
    <col min="11319" max="11520" width="9" style="571"/>
    <col min="11521" max="11521" width="0.875" style="571" customWidth="1"/>
    <col min="11522" max="11522" width="5.875" style="571" customWidth="1"/>
    <col min="11523" max="11523" width="5.375" style="571" customWidth="1"/>
    <col min="11524" max="11525" width="0.875" style="571" customWidth="1"/>
    <col min="11526" max="11526" width="10.125" style="571" customWidth="1"/>
    <col min="11527" max="11527" width="5.625" style="571" customWidth="1"/>
    <col min="11528" max="11529" width="0.875" style="571" customWidth="1"/>
    <col min="11530" max="11530" width="9" style="571"/>
    <col min="11531" max="11532" width="0.875" style="571" customWidth="1"/>
    <col min="11533" max="11533" width="5.625" style="571" customWidth="1"/>
    <col min="11534" max="11535" width="0.875" style="571" customWidth="1"/>
    <col min="11536" max="11536" width="5.625" style="571" customWidth="1"/>
    <col min="11537" max="11538" width="0.875" style="571" customWidth="1"/>
    <col min="11539" max="11539" width="6.625" style="571" customWidth="1"/>
    <col min="11540" max="11540" width="0.875" style="571" customWidth="1"/>
    <col min="11541" max="11541" width="2.125" style="571" customWidth="1"/>
    <col min="11542" max="11542" width="0.875" style="571" customWidth="1"/>
    <col min="11543" max="11543" width="6.625" style="571" customWidth="1"/>
    <col min="11544" max="11545" width="0.875" style="571" customWidth="1"/>
    <col min="11546" max="11546" width="7" style="571" customWidth="1"/>
    <col min="11547" max="11548" width="0.875" style="571" customWidth="1"/>
    <col min="11549" max="11549" width="4.375" style="571" customWidth="1"/>
    <col min="11550" max="11551" width="0.875" style="571" customWidth="1"/>
    <col min="11552" max="11552" width="4.375" style="571" customWidth="1"/>
    <col min="11553" max="11554" width="0.875" style="571" customWidth="1"/>
    <col min="11555" max="11555" width="4.75" style="571" customWidth="1"/>
    <col min="11556" max="11557" width="0.875" style="571" customWidth="1"/>
    <col min="11558" max="11558" width="4.75" style="571" customWidth="1"/>
    <col min="11559" max="11560" width="0.875" style="571" customWidth="1"/>
    <col min="11561" max="11561" width="4.75" style="571" customWidth="1"/>
    <col min="11562" max="11563" width="0.875" style="571" customWidth="1"/>
    <col min="11564" max="11564" width="4.125" style="571" customWidth="1"/>
    <col min="11565" max="11566" width="0.875" style="571" customWidth="1"/>
    <col min="11567" max="11567" width="4.125" style="571" customWidth="1"/>
    <col min="11568" max="11569" width="0.875" style="571" customWidth="1"/>
    <col min="11570" max="11570" width="4.125" style="571" customWidth="1"/>
    <col min="11571" max="11572" width="0.875" style="571" customWidth="1"/>
    <col min="11573" max="11573" width="4.125" style="571" customWidth="1"/>
    <col min="11574" max="11574" width="0.875" style="571" customWidth="1"/>
    <col min="11575" max="11776" width="9" style="571"/>
    <col min="11777" max="11777" width="0.875" style="571" customWidth="1"/>
    <col min="11778" max="11778" width="5.875" style="571" customWidth="1"/>
    <col min="11779" max="11779" width="5.375" style="571" customWidth="1"/>
    <col min="11780" max="11781" width="0.875" style="571" customWidth="1"/>
    <col min="11782" max="11782" width="10.125" style="571" customWidth="1"/>
    <col min="11783" max="11783" width="5.625" style="571" customWidth="1"/>
    <col min="11784" max="11785" width="0.875" style="571" customWidth="1"/>
    <col min="11786" max="11786" width="9" style="571"/>
    <col min="11787" max="11788" width="0.875" style="571" customWidth="1"/>
    <col min="11789" max="11789" width="5.625" style="571" customWidth="1"/>
    <col min="11790" max="11791" width="0.875" style="571" customWidth="1"/>
    <col min="11792" max="11792" width="5.625" style="571" customWidth="1"/>
    <col min="11793" max="11794" width="0.875" style="571" customWidth="1"/>
    <col min="11795" max="11795" width="6.625" style="571" customWidth="1"/>
    <col min="11796" max="11796" width="0.875" style="571" customWidth="1"/>
    <col min="11797" max="11797" width="2.125" style="571" customWidth="1"/>
    <col min="11798" max="11798" width="0.875" style="571" customWidth="1"/>
    <col min="11799" max="11799" width="6.625" style="571" customWidth="1"/>
    <col min="11800" max="11801" width="0.875" style="571" customWidth="1"/>
    <col min="11802" max="11802" width="7" style="571" customWidth="1"/>
    <col min="11803" max="11804" width="0.875" style="571" customWidth="1"/>
    <col min="11805" max="11805" width="4.375" style="571" customWidth="1"/>
    <col min="11806" max="11807" width="0.875" style="571" customWidth="1"/>
    <col min="11808" max="11808" width="4.375" style="571" customWidth="1"/>
    <col min="11809" max="11810" width="0.875" style="571" customWidth="1"/>
    <col min="11811" max="11811" width="4.75" style="571" customWidth="1"/>
    <col min="11812" max="11813" width="0.875" style="571" customWidth="1"/>
    <col min="11814" max="11814" width="4.75" style="571" customWidth="1"/>
    <col min="11815" max="11816" width="0.875" style="571" customWidth="1"/>
    <col min="11817" max="11817" width="4.75" style="571" customWidth="1"/>
    <col min="11818" max="11819" width="0.875" style="571" customWidth="1"/>
    <col min="11820" max="11820" width="4.125" style="571" customWidth="1"/>
    <col min="11821" max="11822" width="0.875" style="571" customWidth="1"/>
    <col min="11823" max="11823" width="4.125" style="571" customWidth="1"/>
    <col min="11824" max="11825" width="0.875" style="571" customWidth="1"/>
    <col min="11826" max="11826" width="4.125" style="571" customWidth="1"/>
    <col min="11827" max="11828" width="0.875" style="571" customWidth="1"/>
    <col min="11829" max="11829" width="4.125" style="571" customWidth="1"/>
    <col min="11830" max="11830" width="0.875" style="571" customWidth="1"/>
    <col min="11831" max="12032" width="9" style="571"/>
    <col min="12033" max="12033" width="0.875" style="571" customWidth="1"/>
    <col min="12034" max="12034" width="5.875" style="571" customWidth="1"/>
    <col min="12035" max="12035" width="5.375" style="571" customWidth="1"/>
    <col min="12036" max="12037" width="0.875" style="571" customWidth="1"/>
    <col min="12038" max="12038" width="10.125" style="571" customWidth="1"/>
    <col min="12039" max="12039" width="5.625" style="571" customWidth="1"/>
    <col min="12040" max="12041" width="0.875" style="571" customWidth="1"/>
    <col min="12042" max="12042" width="9" style="571"/>
    <col min="12043" max="12044" width="0.875" style="571" customWidth="1"/>
    <col min="12045" max="12045" width="5.625" style="571" customWidth="1"/>
    <col min="12046" max="12047" width="0.875" style="571" customWidth="1"/>
    <col min="12048" max="12048" width="5.625" style="571" customWidth="1"/>
    <col min="12049" max="12050" width="0.875" style="571" customWidth="1"/>
    <col min="12051" max="12051" width="6.625" style="571" customWidth="1"/>
    <col min="12052" max="12052" width="0.875" style="571" customWidth="1"/>
    <col min="12053" max="12053" width="2.125" style="571" customWidth="1"/>
    <col min="12054" max="12054" width="0.875" style="571" customWidth="1"/>
    <col min="12055" max="12055" width="6.625" style="571" customWidth="1"/>
    <col min="12056" max="12057" width="0.875" style="571" customWidth="1"/>
    <col min="12058" max="12058" width="7" style="571" customWidth="1"/>
    <col min="12059" max="12060" width="0.875" style="571" customWidth="1"/>
    <col min="12061" max="12061" width="4.375" style="571" customWidth="1"/>
    <col min="12062" max="12063" width="0.875" style="571" customWidth="1"/>
    <col min="12064" max="12064" width="4.375" style="571" customWidth="1"/>
    <col min="12065" max="12066" width="0.875" style="571" customWidth="1"/>
    <col min="12067" max="12067" width="4.75" style="571" customWidth="1"/>
    <col min="12068" max="12069" width="0.875" style="571" customWidth="1"/>
    <col min="12070" max="12070" width="4.75" style="571" customWidth="1"/>
    <col min="12071" max="12072" width="0.875" style="571" customWidth="1"/>
    <col min="12073" max="12073" width="4.75" style="571" customWidth="1"/>
    <col min="12074" max="12075" width="0.875" style="571" customWidth="1"/>
    <col min="12076" max="12076" width="4.125" style="571" customWidth="1"/>
    <col min="12077" max="12078" width="0.875" style="571" customWidth="1"/>
    <col min="12079" max="12079" width="4.125" style="571" customWidth="1"/>
    <col min="12080" max="12081" width="0.875" style="571" customWidth="1"/>
    <col min="12082" max="12082" width="4.125" style="571" customWidth="1"/>
    <col min="12083" max="12084" width="0.875" style="571" customWidth="1"/>
    <col min="12085" max="12085" width="4.125" style="571" customWidth="1"/>
    <col min="12086" max="12086" width="0.875" style="571" customWidth="1"/>
    <col min="12087" max="12288" width="9" style="571"/>
    <col min="12289" max="12289" width="0.875" style="571" customWidth="1"/>
    <col min="12290" max="12290" width="5.875" style="571" customWidth="1"/>
    <col min="12291" max="12291" width="5.375" style="571" customWidth="1"/>
    <col min="12292" max="12293" width="0.875" style="571" customWidth="1"/>
    <col min="12294" max="12294" width="10.125" style="571" customWidth="1"/>
    <col min="12295" max="12295" width="5.625" style="571" customWidth="1"/>
    <col min="12296" max="12297" width="0.875" style="571" customWidth="1"/>
    <col min="12298" max="12298" width="9" style="571"/>
    <col min="12299" max="12300" width="0.875" style="571" customWidth="1"/>
    <col min="12301" max="12301" width="5.625" style="571" customWidth="1"/>
    <col min="12302" max="12303" width="0.875" style="571" customWidth="1"/>
    <col min="12304" max="12304" width="5.625" style="571" customWidth="1"/>
    <col min="12305" max="12306" width="0.875" style="571" customWidth="1"/>
    <col min="12307" max="12307" width="6.625" style="571" customWidth="1"/>
    <col min="12308" max="12308" width="0.875" style="571" customWidth="1"/>
    <col min="12309" max="12309" width="2.125" style="571" customWidth="1"/>
    <col min="12310" max="12310" width="0.875" style="571" customWidth="1"/>
    <col min="12311" max="12311" width="6.625" style="571" customWidth="1"/>
    <col min="12312" max="12313" width="0.875" style="571" customWidth="1"/>
    <col min="12314" max="12314" width="7" style="571" customWidth="1"/>
    <col min="12315" max="12316" width="0.875" style="571" customWidth="1"/>
    <col min="12317" max="12317" width="4.375" style="571" customWidth="1"/>
    <col min="12318" max="12319" width="0.875" style="571" customWidth="1"/>
    <col min="12320" max="12320" width="4.375" style="571" customWidth="1"/>
    <col min="12321" max="12322" width="0.875" style="571" customWidth="1"/>
    <col min="12323" max="12323" width="4.75" style="571" customWidth="1"/>
    <col min="12324" max="12325" width="0.875" style="571" customWidth="1"/>
    <col min="12326" max="12326" width="4.75" style="571" customWidth="1"/>
    <col min="12327" max="12328" width="0.875" style="571" customWidth="1"/>
    <col min="12329" max="12329" width="4.75" style="571" customWidth="1"/>
    <col min="12330" max="12331" width="0.875" style="571" customWidth="1"/>
    <col min="12332" max="12332" width="4.125" style="571" customWidth="1"/>
    <col min="12333" max="12334" width="0.875" style="571" customWidth="1"/>
    <col min="12335" max="12335" width="4.125" style="571" customWidth="1"/>
    <col min="12336" max="12337" width="0.875" style="571" customWidth="1"/>
    <col min="12338" max="12338" width="4.125" style="571" customWidth="1"/>
    <col min="12339" max="12340" width="0.875" style="571" customWidth="1"/>
    <col min="12341" max="12341" width="4.125" style="571" customWidth="1"/>
    <col min="12342" max="12342" width="0.875" style="571" customWidth="1"/>
    <col min="12343" max="12544" width="9" style="571"/>
    <col min="12545" max="12545" width="0.875" style="571" customWidth="1"/>
    <col min="12546" max="12546" width="5.875" style="571" customWidth="1"/>
    <col min="12547" max="12547" width="5.375" style="571" customWidth="1"/>
    <col min="12548" max="12549" width="0.875" style="571" customWidth="1"/>
    <col min="12550" max="12550" width="10.125" style="571" customWidth="1"/>
    <col min="12551" max="12551" width="5.625" style="571" customWidth="1"/>
    <col min="12552" max="12553" width="0.875" style="571" customWidth="1"/>
    <col min="12554" max="12554" width="9" style="571"/>
    <col min="12555" max="12556" width="0.875" style="571" customWidth="1"/>
    <col min="12557" max="12557" width="5.625" style="571" customWidth="1"/>
    <col min="12558" max="12559" width="0.875" style="571" customWidth="1"/>
    <col min="12560" max="12560" width="5.625" style="571" customWidth="1"/>
    <col min="12561" max="12562" width="0.875" style="571" customWidth="1"/>
    <col min="12563" max="12563" width="6.625" style="571" customWidth="1"/>
    <col min="12564" max="12564" width="0.875" style="571" customWidth="1"/>
    <col min="12565" max="12565" width="2.125" style="571" customWidth="1"/>
    <col min="12566" max="12566" width="0.875" style="571" customWidth="1"/>
    <col min="12567" max="12567" width="6.625" style="571" customWidth="1"/>
    <col min="12568" max="12569" width="0.875" style="571" customWidth="1"/>
    <col min="12570" max="12570" width="7" style="571" customWidth="1"/>
    <col min="12571" max="12572" width="0.875" style="571" customWidth="1"/>
    <col min="12573" max="12573" width="4.375" style="571" customWidth="1"/>
    <col min="12574" max="12575" width="0.875" style="571" customWidth="1"/>
    <col min="12576" max="12576" width="4.375" style="571" customWidth="1"/>
    <col min="12577" max="12578" width="0.875" style="571" customWidth="1"/>
    <col min="12579" max="12579" width="4.75" style="571" customWidth="1"/>
    <col min="12580" max="12581" width="0.875" style="571" customWidth="1"/>
    <col min="12582" max="12582" width="4.75" style="571" customWidth="1"/>
    <col min="12583" max="12584" width="0.875" style="571" customWidth="1"/>
    <col min="12585" max="12585" width="4.75" style="571" customWidth="1"/>
    <col min="12586" max="12587" width="0.875" style="571" customWidth="1"/>
    <col min="12588" max="12588" width="4.125" style="571" customWidth="1"/>
    <col min="12589" max="12590" width="0.875" style="571" customWidth="1"/>
    <col min="12591" max="12591" width="4.125" style="571" customWidth="1"/>
    <col min="12592" max="12593" width="0.875" style="571" customWidth="1"/>
    <col min="12594" max="12594" width="4.125" style="571" customWidth="1"/>
    <col min="12595" max="12596" width="0.875" style="571" customWidth="1"/>
    <col min="12597" max="12597" width="4.125" style="571" customWidth="1"/>
    <col min="12598" max="12598" width="0.875" style="571" customWidth="1"/>
    <col min="12599" max="12800" width="9" style="571"/>
    <col min="12801" max="12801" width="0.875" style="571" customWidth="1"/>
    <col min="12802" max="12802" width="5.875" style="571" customWidth="1"/>
    <col min="12803" max="12803" width="5.375" style="571" customWidth="1"/>
    <col min="12804" max="12805" width="0.875" style="571" customWidth="1"/>
    <col min="12806" max="12806" width="10.125" style="571" customWidth="1"/>
    <col min="12807" max="12807" width="5.625" style="571" customWidth="1"/>
    <col min="12808" max="12809" width="0.875" style="571" customWidth="1"/>
    <col min="12810" max="12810" width="9" style="571"/>
    <col min="12811" max="12812" width="0.875" style="571" customWidth="1"/>
    <col min="12813" max="12813" width="5.625" style="571" customWidth="1"/>
    <col min="12814" max="12815" width="0.875" style="571" customWidth="1"/>
    <col min="12816" max="12816" width="5.625" style="571" customWidth="1"/>
    <col min="12817" max="12818" width="0.875" style="571" customWidth="1"/>
    <col min="12819" max="12819" width="6.625" style="571" customWidth="1"/>
    <col min="12820" max="12820" width="0.875" style="571" customWidth="1"/>
    <col min="12821" max="12821" width="2.125" style="571" customWidth="1"/>
    <col min="12822" max="12822" width="0.875" style="571" customWidth="1"/>
    <col min="12823" max="12823" width="6.625" style="571" customWidth="1"/>
    <col min="12824" max="12825" width="0.875" style="571" customWidth="1"/>
    <col min="12826" max="12826" width="7" style="571" customWidth="1"/>
    <col min="12827" max="12828" width="0.875" style="571" customWidth="1"/>
    <col min="12829" max="12829" width="4.375" style="571" customWidth="1"/>
    <col min="12830" max="12831" width="0.875" style="571" customWidth="1"/>
    <col min="12832" max="12832" width="4.375" style="571" customWidth="1"/>
    <col min="12833" max="12834" width="0.875" style="571" customWidth="1"/>
    <col min="12835" max="12835" width="4.75" style="571" customWidth="1"/>
    <col min="12836" max="12837" width="0.875" style="571" customWidth="1"/>
    <col min="12838" max="12838" width="4.75" style="571" customWidth="1"/>
    <col min="12839" max="12840" width="0.875" style="571" customWidth="1"/>
    <col min="12841" max="12841" width="4.75" style="571" customWidth="1"/>
    <col min="12842" max="12843" width="0.875" style="571" customWidth="1"/>
    <col min="12844" max="12844" width="4.125" style="571" customWidth="1"/>
    <col min="12845" max="12846" width="0.875" style="571" customWidth="1"/>
    <col min="12847" max="12847" width="4.125" style="571" customWidth="1"/>
    <col min="12848" max="12849" width="0.875" style="571" customWidth="1"/>
    <col min="12850" max="12850" width="4.125" style="571" customWidth="1"/>
    <col min="12851" max="12852" width="0.875" style="571" customWidth="1"/>
    <col min="12853" max="12853" width="4.125" style="571" customWidth="1"/>
    <col min="12854" max="12854" width="0.875" style="571" customWidth="1"/>
    <col min="12855" max="13056" width="9" style="571"/>
    <col min="13057" max="13057" width="0.875" style="571" customWidth="1"/>
    <col min="13058" max="13058" width="5.875" style="571" customWidth="1"/>
    <col min="13059" max="13059" width="5.375" style="571" customWidth="1"/>
    <col min="13060" max="13061" width="0.875" style="571" customWidth="1"/>
    <col min="13062" max="13062" width="10.125" style="571" customWidth="1"/>
    <col min="13063" max="13063" width="5.625" style="571" customWidth="1"/>
    <col min="13064" max="13065" width="0.875" style="571" customWidth="1"/>
    <col min="13066" max="13066" width="9" style="571"/>
    <col min="13067" max="13068" width="0.875" style="571" customWidth="1"/>
    <col min="13069" max="13069" width="5.625" style="571" customWidth="1"/>
    <col min="13070" max="13071" width="0.875" style="571" customWidth="1"/>
    <col min="13072" max="13072" width="5.625" style="571" customWidth="1"/>
    <col min="13073" max="13074" width="0.875" style="571" customWidth="1"/>
    <col min="13075" max="13075" width="6.625" style="571" customWidth="1"/>
    <col min="13076" max="13076" width="0.875" style="571" customWidth="1"/>
    <col min="13077" max="13077" width="2.125" style="571" customWidth="1"/>
    <col min="13078" max="13078" width="0.875" style="571" customWidth="1"/>
    <col min="13079" max="13079" width="6.625" style="571" customWidth="1"/>
    <col min="13080" max="13081" width="0.875" style="571" customWidth="1"/>
    <col min="13082" max="13082" width="7" style="571" customWidth="1"/>
    <col min="13083" max="13084" width="0.875" style="571" customWidth="1"/>
    <col min="13085" max="13085" width="4.375" style="571" customWidth="1"/>
    <col min="13086" max="13087" width="0.875" style="571" customWidth="1"/>
    <col min="13088" max="13088" width="4.375" style="571" customWidth="1"/>
    <col min="13089" max="13090" width="0.875" style="571" customWidth="1"/>
    <col min="13091" max="13091" width="4.75" style="571" customWidth="1"/>
    <col min="13092" max="13093" width="0.875" style="571" customWidth="1"/>
    <col min="13094" max="13094" width="4.75" style="571" customWidth="1"/>
    <col min="13095" max="13096" width="0.875" style="571" customWidth="1"/>
    <col min="13097" max="13097" width="4.75" style="571" customWidth="1"/>
    <col min="13098" max="13099" width="0.875" style="571" customWidth="1"/>
    <col min="13100" max="13100" width="4.125" style="571" customWidth="1"/>
    <col min="13101" max="13102" width="0.875" style="571" customWidth="1"/>
    <col min="13103" max="13103" width="4.125" style="571" customWidth="1"/>
    <col min="13104" max="13105" width="0.875" style="571" customWidth="1"/>
    <col min="13106" max="13106" width="4.125" style="571" customWidth="1"/>
    <col min="13107" max="13108" width="0.875" style="571" customWidth="1"/>
    <col min="13109" max="13109" width="4.125" style="571" customWidth="1"/>
    <col min="13110" max="13110" width="0.875" style="571" customWidth="1"/>
    <col min="13111" max="13312" width="9" style="571"/>
    <col min="13313" max="13313" width="0.875" style="571" customWidth="1"/>
    <col min="13314" max="13314" width="5.875" style="571" customWidth="1"/>
    <col min="13315" max="13315" width="5.375" style="571" customWidth="1"/>
    <col min="13316" max="13317" width="0.875" style="571" customWidth="1"/>
    <col min="13318" max="13318" width="10.125" style="571" customWidth="1"/>
    <col min="13319" max="13319" width="5.625" style="571" customWidth="1"/>
    <col min="13320" max="13321" width="0.875" style="571" customWidth="1"/>
    <col min="13322" max="13322" width="9" style="571"/>
    <col min="13323" max="13324" width="0.875" style="571" customWidth="1"/>
    <col min="13325" max="13325" width="5.625" style="571" customWidth="1"/>
    <col min="13326" max="13327" width="0.875" style="571" customWidth="1"/>
    <col min="13328" max="13328" width="5.625" style="571" customWidth="1"/>
    <col min="13329" max="13330" width="0.875" style="571" customWidth="1"/>
    <col min="13331" max="13331" width="6.625" style="571" customWidth="1"/>
    <col min="13332" max="13332" width="0.875" style="571" customWidth="1"/>
    <col min="13333" max="13333" width="2.125" style="571" customWidth="1"/>
    <col min="13334" max="13334" width="0.875" style="571" customWidth="1"/>
    <col min="13335" max="13335" width="6.625" style="571" customWidth="1"/>
    <col min="13336" max="13337" width="0.875" style="571" customWidth="1"/>
    <col min="13338" max="13338" width="7" style="571" customWidth="1"/>
    <col min="13339" max="13340" width="0.875" style="571" customWidth="1"/>
    <col min="13341" max="13341" width="4.375" style="571" customWidth="1"/>
    <col min="13342" max="13343" width="0.875" style="571" customWidth="1"/>
    <col min="13344" max="13344" width="4.375" style="571" customWidth="1"/>
    <col min="13345" max="13346" width="0.875" style="571" customWidth="1"/>
    <col min="13347" max="13347" width="4.75" style="571" customWidth="1"/>
    <col min="13348" max="13349" width="0.875" style="571" customWidth="1"/>
    <col min="13350" max="13350" width="4.75" style="571" customWidth="1"/>
    <col min="13351" max="13352" width="0.875" style="571" customWidth="1"/>
    <col min="13353" max="13353" width="4.75" style="571" customWidth="1"/>
    <col min="13354" max="13355" width="0.875" style="571" customWidth="1"/>
    <col min="13356" max="13356" width="4.125" style="571" customWidth="1"/>
    <col min="13357" max="13358" width="0.875" style="571" customWidth="1"/>
    <col min="13359" max="13359" width="4.125" style="571" customWidth="1"/>
    <col min="13360" max="13361" width="0.875" style="571" customWidth="1"/>
    <col min="13362" max="13362" width="4.125" style="571" customWidth="1"/>
    <col min="13363" max="13364" width="0.875" style="571" customWidth="1"/>
    <col min="13365" max="13365" width="4.125" style="571" customWidth="1"/>
    <col min="13366" max="13366" width="0.875" style="571" customWidth="1"/>
    <col min="13367" max="13568" width="9" style="571"/>
    <col min="13569" max="13569" width="0.875" style="571" customWidth="1"/>
    <col min="13570" max="13570" width="5.875" style="571" customWidth="1"/>
    <col min="13571" max="13571" width="5.375" style="571" customWidth="1"/>
    <col min="13572" max="13573" width="0.875" style="571" customWidth="1"/>
    <col min="13574" max="13574" width="10.125" style="571" customWidth="1"/>
    <col min="13575" max="13575" width="5.625" style="571" customWidth="1"/>
    <col min="13576" max="13577" width="0.875" style="571" customWidth="1"/>
    <col min="13578" max="13578" width="9" style="571"/>
    <col min="13579" max="13580" width="0.875" style="571" customWidth="1"/>
    <col min="13581" max="13581" width="5.625" style="571" customWidth="1"/>
    <col min="13582" max="13583" width="0.875" style="571" customWidth="1"/>
    <col min="13584" max="13584" width="5.625" style="571" customWidth="1"/>
    <col min="13585" max="13586" width="0.875" style="571" customWidth="1"/>
    <col min="13587" max="13587" width="6.625" style="571" customWidth="1"/>
    <col min="13588" max="13588" width="0.875" style="571" customWidth="1"/>
    <col min="13589" max="13589" width="2.125" style="571" customWidth="1"/>
    <col min="13590" max="13590" width="0.875" style="571" customWidth="1"/>
    <col min="13591" max="13591" width="6.625" style="571" customWidth="1"/>
    <col min="13592" max="13593" width="0.875" style="571" customWidth="1"/>
    <col min="13594" max="13594" width="7" style="571" customWidth="1"/>
    <col min="13595" max="13596" width="0.875" style="571" customWidth="1"/>
    <col min="13597" max="13597" width="4.375" style="571" customWidth="1"/>
    <col min="13598" max="13599" width="0.875" style="571" customWidth="1"/>
    <col min="13600" max="13600" width="4.375" style="571" customWidth="1"/>
    <col min="13601" max="13602" width="0.875" style="571" customWidth="1"/>
    <col min="13603" max="13603" width="4.75" style="571" customWidth="1"/>
    <col min="13604" max="13605" width="0.875" style="571" customWidth="1"/>
    <col min="13606" max="13606" width="4.75" style="571" customWidth="1"/>
    <col min="13607" max="13608" width="0.875" style="571" customWidth="1"/>
    <col min="13609" max="13609" width="4.75" style="571" customWidth="1"/>
    <col min="13610" max="13611" width="0.875" style="571" customWidth="1"/>
    <col min="13612" max="13612" width="4.125" style="571" customWidth="1"/>
    <col min="13613" max="13614" width="0.875" style="571" customWidth="1"/>
    <col min="13615" max="13615" width="4.125" style="571" customWidth="1"/>
    <col min="13616" max="13617" width="0.875" style="571" customWidth="1"/>
    <col min="13618" max="13618" width="4.125" style="571" customWidth="1"/>
    <col min="13619" max="13620" width="0.875" style="571" customWidth="1"/>
    <col min="13621" max="13621" width="4.125" style="571" customWidth="1"/>
    <col min="13622" max="13622" width="0.875" style="571" customWidth="1"/>
    <col min="13623" max="13824" width="9" style="571"/>
    <col min="13825" max="13825" width="0.875" style="571" customWidth="1"/>
    <col min="13826" max="13826" width="5.875" style="571" customWidth="1"/>
    <col min="13827" max="13827" width="5.375" style="571" customWidth="1"/>
    <col min="13828" max="13829" width="0.875" style="571" customWidth="1"/>
    <col min="13830" max="13830" width="10.125" style="571" customWidth="1"/>
    <col min="13831" max="13831" width="5.625" style="571" customWidth="1"/>
    <col min="13832" max="13833" width="0.875" style="571" customWidth="1"/>
    <col min="13834" max="13834" width="9" style="571"/>
    <col min="13835" max="13836" width="0.875" style="571" customWidth="1"/>
    <col min="13837" max="13837" width="5.625" style="571" customWidth="1"/>
    <col min="13838" max="13839" width="0.875" style="571" customWidth="1"/>
    <col min="13840" max="13840" width="5.625" style="571" customWidth="1"/>
    <col min="13841" max="13842" width="0.875" style="571" customWidth="1"/>
    <col min="13843" max="13843" width="6.625" style="571" customWidth="1"/>
    <col min="13844" max="13844" width="0.875" style="571" customWidth="1"/>
    <col min="13845" max="13845" width="2.125" style="571" customWidth="1"/>
    <col min="13846" max="13846" width="0.875" style="571" customWidth="1"/>
    <col min="13847" max="13847" width="6.625" style="571" customWidth="1"/>
    <col min="13848" max="13849" width="0.875" style="571" customWidth="1"/>
    <col min="13850" max="13850" width="7" style="571" customWidth="1"/>
    <col min="13851" max="13852" width="0.875" style="571" customWidth="1"/>
    <col min="13853" max="13853" width="4.375" style="571" customWidth="1"/>
    <col min="13854" max="13855" width="0.875" style="571" customWidth="1"/>
    <col min="13856" max="13856" width="4.375" style="571" customWidth="1"/>
    <col min="13857" max="13858" width="0.875" style="571" customWidth="1"/>
    <col min="13859" max="13859" width="4.75" style="571" customWidth="1"/>
    <col min="13860" max="13861" width="0.875" style="571" customWidth="1"/>
    <col min="13862" max="13862" width="4.75" style="571" customWidth="1"/>
    <col min="13863" max="13864" width="0.875" style="571" customWidth="1"/>
    <col min="13865" max="13865" width="4.75" style="571" customWidth="1"/>
    <col min="13866" max="13867" width="0.875" style="571" customWidth="1"/>
    <col min="13868" max="13868" width="4.125" style="571" customWidth="1"/>
    <col min="13869" max="13870" width="0.875" style="571" customWidth="1"/>
    <col min="13871" max="13871" width="4.125" style="571" customWidth="1"/>
    <col min="13872" max="13873" width="0.875" style="571" customWidth="1"/>
    <col min="13874" max="13874" width="4.125" style="571" customWidth="1"/>
    <col min="13875" max="13876" width="0.875" style="571" customWidth="1"/>
    <col min="13877" max="13877" width="4.125" style="571" customWidth="1"/>
    <col min="13878" max="13878" width="0.875" style="571" customWidth="1"/>
    <col min="13879" max="14080" width="9" style="571"/>
    <col min="14081" max="14081" width="0.875" style="571" customWidth="1"/>
    <col min="14082" max="14082" width="5.875" style="571" customWidth="1"/>
    <col min="14083" max="14083" width="5.375" style="571" customWidth="1"/>
    <col min="14084" max="14085" width="0.875" style="571" customWidth="1"/>
    <col min="14086" max="14086" width="10.125" style="571" customWidth="1"/>
    <col min="14087" max="14087" width="5.625" style="571" customWidth="1"/>
    <col min="14088" max="14089" width="0.875" style="571" customWidth="1"/>
    <col min="14090" max="14090" width="9" style="571"/>
    <col min="14091" max="14092" width="0.875" style="571" customWidth="1"/>
    <col min="14093" max="14093" width="5.625" style="571" customWidth="1"/>
    <col min="14094" max="14095" width="0.875" style="571" customWidth="1"/>
    <col min="14096" max="14096" width="5.625" style="571" customWidth="1"/>
    <col min="14097" max="14098" width="0.875" style="571" customWidth="1"/>
    <col min="14099" max="14099" width="6.625" style="571" customWidth="1"/>
    <col min="14100" max="14100" width="0.875" style="571" customWidth="1"/>
    <col min="14101" max="14101" width="2.125" style="571" customWidth="1"/>
    <col min="14102" max="14102" width="0.875" style="571" customWidth="1"/>
    <col min="14103" max="14103" width="6.625" style="571" customWidth="1"/>
    <col min="14104" max="14105" width="0.875" style="571" customWidth="1"/>
    <col min="14106" max="14106" width="7" style="571" customWidth="1"/>
    <col min="14107" max="14108" width="0.875" style="571" customWidth="1"/>
    <col min="14109" max="14109" width="4.375" style="571" customWidth="1"/>
    <col min="14110" max="14111" width="0.875" style="571" customWidth="1"/>
    <col min="14112" max="14112" width="4.375" style="571" customWidth="1"/>
    <col min="14113" max="14114" width="0.875" style="571" customWidth="1"/>
    <col min="14115" max="14115" width="4.75" style="571" customWidth="1"/>
    <col min="14116" max="14117" width="0.875" style="571" customWidth="1"/>
    <col min="14118" max="14118" width="4.75" style="571" customWidth="1"/>
    <col min="14119" max="14120" width="0.875" style="571" customWidth="1"/>
    <col min="14121" max="14121" width="4.75" style="571" customWidth="1"/>
    <col min="14122" max="14123" width="0.875" style="571" customWidth="1"/>
    <col min="14124" max="14124" width="4.125" style="571" customWidth="1"/>
    <col min="14125" max="14126" width="0.875" style="571" customWidth="1"/>
    <col min="14127" max="14127" width="4.125" style="571" customWidth="1"/>
    <col min="14128" max="14129" width="0.875" style="571" customWidth="1"/>
    <col min="14130" max="14130" width="4.125" style="571" customWidth="1"/>
    <col min="14131" max="14132" width="0.875" style="571" customWidth="1"/>
    <col min="14133" max="14133" width="4.125" style="571" customWidth="1"/>
    <col min="14134" max="14134" width="0.875" style="571" customWidth="1"/>
    <col min="14135" max="14336" width="9" style="571"/>
    <col min="14337" max="14337" width="0.875" style="571" customWidth="1"/>
    <col min="14338" max="14338" width="5.875" style="571" customWidth="1"/>
    <col min="14339" max="14339" width="5.375" style="571" customWidth="1"/>
    <col min="14340" max="14341" width="0.875" style="571" customWidth="1"/>
    <col min="14342" max="14342" width="10.125" style="571" customWidth="1"/>
    <col min="14343" max="14343" width="5.625" style="571" customWidth="1"/>
    <col min="14344" max="14345" width="0.875" style="571" customWidth="1"/>
    <col min="14346" max="14346" width="9" style="571"/>
    <col min="14347" max="14348" width="0.875" style="571" customWidth="1"/>
    <col min="14349" max="14349" width="5.625" style="571" customWidth="1"/>
    <col min="14350" max="14351" width="0.875" style="571" customWidth="1"/>
    <col min="14352" max="14352" width="5.625" style="571" customWidth="1"/>
    <col min="14353" max="14354" width="0.875" style="571" customWidth="1"/>
    <col min="14355" max="14355" width="6.625" style="571" customWidth="1"/>
    <col min="14356" max="14356" width="0.875" style="571" customWidth="1"/>
    <col min="14357" max="14357" width="2.125" style="571" customWidth="1"/>
    <col min="14358" max="14358" width="0.875" style="571" customWidth="1"/>
    <col min="14359" max="14359" width="6.625" style="571" customWidth="1"/>
    <col min="14360" max="14361" width="0.875" style="571" customWidth="1"/>
    <col min="14362" max="14362" width="7" style="571" customWidth="1"/>
    <col min="14363" max="14364" width="0.875" style="571" customWidth="1"/>
    <col min="14365" max="14365" width="4.375" style="571" customWidth="1"/>
    <col min="14366" max="14367" width="0.875" style="571" customWidth="1"/>
    <col min="14368" max="14368" width="4.375" style="571" customWidth="1"/>
    <col min="14369" max="14370" width="0.875" style="571" customWidth="1"/>
    <col min="14371" max="14371" width="4.75" style="571" customWidth="1"/>
    <col min="14372" max="14373" width="0.875" style="571" customWidth="1"/>
    <col min="14374" max="14374" width="4.75" style="571" customWidth="1"/>
    <col min="14375" max="14376" width="0.875" style="571" customWidth="1"/>
    <col min="14377" max="14377" width="4.75" style="571" customWidth="1"/>
    <col min="14378" max="14379" width="0.875" style="571" customWidth="1"/>
    <col min="14380" max="14380" width="4.125" style="571" customWidth="1"/>
    <col min="14381" max="14382" width="0.875" style="571" customWidth="1"/>
    <col min="14383" max="14383" width="4.125" style="571" customWidth="1"/>
    <col min="14384" max="14385" width="0.875" style="571" customWidth="1"/>
    <col min="14386" max="14386" width="4.125" style="571" customWidth="1"/>
    <col min="14387" max="14388" width="0.875" style="571" customWidth="1"/>
    <col min="14389" max="14389" width="4.125" style="571" customWidth="1"/>
    <col min="14390" max="14390" width="0.875" style="571" customWidth="1"/>
    <col min="14391" max="14592" width="9" style="571"/>
    <col min="14593" max="14593" width="0.875" style="571" customWidth="1"/>
    <col min="14594" max="14594" width="5.875" style="571" customWidth="1"/>
    <col min="14595" max="14595" width="5.375" style="571" customWidth="1"/>
    <col min="14596" max="14597" width="0.875" style="571" customWidth="1"/>
    <col min="14598" max="14598" width="10.125" style="571" customWidth="1"/>
    <col min="14599" max="14599" width="5.625" style="571" customWidth="1"/>
    <col min="14600" max="14601" width="0.875" style="571" customWidth="1"/>
    <col min="14602" max="14602" width="9" style="571"/>
    <col min="14603" max="14604" width="0.875" style="571" customWidth="1"/>
    <col min="14605" max="14605" width="5.625" style="571" customWidth="1"/>
    <col min="14606" max="14607" width="0.875" style="571" customWidth="1"/>
    <col min="14608" max="14608" width="5.625" style="571" customWidth="1"/>
    <col min="14609" max="14610" width="0.875" style="571" customWidth="1"/>
    <col min="14611" max="14611" width="6.625" style="571" customWidth="1"/>
    <col min="14612" max="14612" width="0.875" style="571" customWidth="1"/>
    <col min="14613" max="14613" width="2.125" style="571" customWidth="1"/>
    <col min="14614" max="14614" width="0.875" style="571" customWidth="1"/>
    <col min="14615" max="14615" width="6.625" style="571" customWidth="1"/>
    <col min="14616" max="14617" width="0.875" style="571" customWidth="1"/>
    <col min="14618" max="14618" width="7" style="571" customWidth="1"/>
    <col min="14619" max="14620" width="0.875" style="571" customWidth="1"/>
    <col min="14621" max="14621" width="4.375" style="571" customWidth="1"/>
    <col min="14622" max="14623" width="0.875" style="571" customWidth="1"/>
    <col min="14624" max="14624" width="4.375" style="571" customWidth="1"/>
    <col min="14625" max="14626" width="0.875" style="571" customWidth="1"/>
    <col min="14627" max="14627" width="4.75" style="571" customWidth="1"/>
    <col min="14628" max="14629" width="0.875" style="571" customWidth="1"/>
    <col min="14630" max="14630" width="4.75" style="571" customWidth="1"/>
    <col min="14631" max="14632" width="0.875" style="571" customWidth="1"/>
    <col min="14633" max="14633" width="4.75" style="571" customWidth="1"/>
    <col min="14634" max="14635" width="0.875" style="571" customWidth="1"/>
    <col min="14636" max="14636" width="4.125" style="571" customWidth="1"/>
    <col min="14637" max="14638" width="0.875" style="571" customWidth="1"/>
    <col min="14639" max="14639" width="4.125" style="571" customWidth="1"/>
    <col min="14640" max="14641" width="0.875" style="571" customWidth="1"/>
    <col min="14642" max="14642" width="4.125" style="571" customWidth="1"/>
    <col min="14643" max="14644" width="0.875" style="571" customWidth="1"/>
    <col min="14645" max="14645" width="4.125" style="571" customWidth="1"/>
    <col min="14646" max="14646" width="0.875" style="571" customWidth="1"/>
    <col min="14647" max="14848" width="9" style="571"/>
    <col min="14849" max="14849" width="0.875" style="571" customWidth="1"/>
    <col min="14850" max="14850" width="5.875" style="571" customWidth="1"/>
    <col min="14851" max="14851" width="5.375" style="571" customWidth="1"/>
    <col min="14852" max="14853" width="0.875" style="571" customWidth="1"/>
    <col min="14854" max="14854" width="10.125" style="571" customWidth="1"/>
    <col min="14855" max="14855" width="5.625" style="571" customWidth="1"/>
    <col min="14856" max="14857" width="0.875" style="571" customWidth="1"/>
    <col min="14858" max="14858" width="9" style="571"/>
    <col min="14859" max="14860" width="0.875" style="571" customWidth="1"/>
    <col min="14861" max="14861" width="5.625" style="571" customWidth="1"/>
    <col min="14862" max="14863" width="0.875" style="571" customWidth="1"/>
    <col min="14864" max="14864" width="5.625" style="571" customWidth="1"/>
    <col min="14865" max="14866" width="0.875" style="571" customWidth="1"/>
    <col min="14867" max="14867" width="6.625" style="571" customWidth="1"/>
    <col min="14868" max="14868" width="0.875" style="571" customWidth="1"/>
    <col min="14869" max="14869" width="2.125" style="571" customWidth="1"/>
    <col min="14870" max="14870" width="0.875" style="571" customWidth="1"/>
    <col min="14871" max="14871" width="6.625" style="571" customWidth="1"/>
    <col min="14872" max="14873" width="0.875" style="571" customWidth="1"/>
    <col min="14874" max="14874" width="7" style="571" customWidth="1"/>
    <col min="14875" max="14876" width="0.875" style="571" customWidth="1"/>
    <col min="14877" max="14877" width="4.375" style="571" customWidth="1"/>
    <col min="14878" max="14879" width="0.875" style="571" customWidth="1"/>
    <col min="14880" max="14880" width="4.375" style="571" customWidth="1"/>
    <col min="14881" max="14882" width="0.875" style="571" customWidth="1"/>
    <col min="14883" max="14883" width="4.75" style="571" customWidth="1"/>
    <col min="14884" max="14885" width="0.875" style="571" customWidth="1"/>
    <col min="14886" max="14886" width="4.75" style="571" customWidth="1"/>
    <col min="14887" max="14888" width="0.875" style="571" customWidth="1"/>
    <col min="14889" max="14889" width="4.75" style="571" customWidth="1"/>
    <col min="14890" max="14891" width="0.875" style="571" customWidth="1"/>
    <col min="14892" max="14892" width="4.125" style="571" customWidth="1"/>
    <col min="14893" max="14894" width="0.875" style="571" customWidth="1"/>
    <col min="14895" max="14895" width="4.125" style="571" customWidth="1"/>
    <col min="14896" max="14897" width="0.875" style="571" customWidth="1"/>
    <col min="14898" max="14898" width="4.125" style="571" customWidth="1"/>
    <col min="14899" max="14900" width="0.875" style="571" customWidth="1"/>
    <col min="14901" max="14901" width="4.125" style="571" customWidth="1"/>
    <col min="14902" max="14902" width="0.875" style="571" customWidth="1"/>
    <col min="14903" max="15104" width="9" style="571"/>
    <col min="15105" max="15105" width="0.875" style="571" customWidth="1"/>
    <col min="15106" max="15106" width="5.875" style="571" customWidth="1"/>
    <col min="15107" max="15107" width="5.375" style="571" customWidth="1"/>
    <col min="15108" max="15109" width="0.875" style="571" customWidth="1"/>
    <col min="15110" max="15110" width="10.125" style="571" customWidth="1"/>
    <col min="15111" max="15111" width="5.625" style="571" customWidth="1"/>
    <col min="15112" max="15113" width="0.875" style="571" customWidth="1"/>
    <col min="15114" max="15114" width="9" style="571"/>
    <col min="15115" max="15116" width="0.875" style="571" customWidth="1"/>
    <col min="15117" max="15117" width="5.625" style="571" customWidth="1"/>
    <col min="15118" max="15119" width="0.875" style="571" customWidth="1"/>
    <col min="15120" max="15120" width="5.625" style="571" customWidth="1"/>
    <col min="15121" max="15122" width="0.875" style="571" customWidth="1"/>
    <col min="15123" max="15123" width="6.625" style="571" customWidth="1"/>
    <col min="15124" max="15124" width="0.875" style="571" customWidth="1"/>
    <col min="15125" max="15125" width="2.125" style="571" customWidth="1"/>
    <col min="15126" max="15126" width="0.875" style="571" customWidth="1"/>
    <col min="15127" max="15127" width="6.625" style="571" customWidth="1"/>
    <col min="15128" max="15129" width="0.875" style="571" customWidth="1"/>
    <col min="15130" max="15130" width="7" style="571" customWidth="1"/>
    <col min="15131" max="15132" width="0.875" style="571" customWidth="1"/>
    <col min="15133" max="15133" width="4.375" style="571" customWidth="1"/>
    <col min="15134" max="15135" width="0.875" style="571" customWidth="1"/>
    <col min="15136" max="15136" width="4.375" style="571" customWidth="1"/>
    <col min="15137" max="15138" width="0.875" style="571" customWidth="1"/>
    <col min="15139" max="15139" width="4.75" style="571" customWidth="1"/>
    <col min="15140" max="15141" width="0.875" style="571" customWidth="1"/>
    <col min="15142" max="15142" width="4.75" style="571" customWidth="1"/>
    <col min="15143" max="15144" width="0.875" style="571" customWidth="1"/>
    <col min="15145" max="15145" width="4.75" style="571" customWidth="1"/>
    <col min="15146" max="15147" width="0.875" style="571" customWidth="1"/>
    <col min="15148" max="15148" width="4.125" style="571" customWidth="1"/>
    <col min="15149" max="15150" width="0.875" style="571" customWidth="1"/>
    <col min="15151" max="15151" width="4.125" style="571" customWidth="1"/>
    <col min="15152" max="15153" width="0.875" style="571" customWidth="1"/>
    <col min="15154" max="15154" width="4.125" style="571" customWidth="1"/>
    <col min="15155" max="15156" width="0.875" style="571" customWidth="1"/>
    <col min="15157" max="15157" width="4.125" style="571" customWidth="1"/>
    <col min="15158" max="15158" width="0.875" style="571" customWidth="1"/>
    <col min="15159" max="15360" width="9" style="571"/>
    <col min="15361" max="15361" width="0.875" style="571" customWidth="1"/>
    <col min="15362" max="15362" width="5.875" style="571" customWidth="1"/>
    <col min="15363" max="15363" width="5.375" style="571" customWidth="1"/>
    <col min="15364" max="15365" width="0.875" style="571" customWidth="1"/>
    <col min="15366" max="15366" width="10.125" style="571" customWidth="1"/>
    <col min="15367" max="15367" width="5.625" style="571" customWidth="1"/>
    <col min="15368" max="15369" width="0.875" style="571" customWidth="1"/>
    <col min="15370" max="15370" width="9" style="571"/>
    <col min="15371" max="15372" width="0.875" style="571" customWidth="1"/>
    <col min="15373" max="15373" width="5.625" style="571" customWidth="1"/>
    <col min="15374" max="15375" width="0.875" style="571" customWidth="1"/>
    <col min="15376" max="15376" width="5.625" style="571" customWidth="1"/>
    <col min="15377" max="15378" width="0.875" style="571" customWidth="1"/>
    <col min="15379" max="15379" width="6.625" style="571" customWidth="1"/>
    <col min="15380" max="15380" width="0.875" style="571" customWidth="1"/>
    <col min="15381" max="15381" width="2.125" style="571" customWidth="1"/>
    <col min="15382" max="15382" width="0.875" style="571" customWidth="1"/>
    <col min="15383" max="15383" width="6.625" style="571" customWidth="1"/>
    <col min="15384" max="15385" width="0.875" style="571" customWidth="1"/>
    <col min="15386" max="15386" width="7" style="571" customWidth="1"/>
    <col min="15387" max="15388" width="0.875" style="571" customWidth="1"/>
    <col min="15389" max="15389" width="4.375" style="571" customWidth="1"/>
    <col min="15390" max="15391" width="0.875" style="571" customWidth="1"/>
    <col min="15392" max="15392" width="4.375" style="571" customWidth="1"/>
    <col min="15393" max="15394" width="0.875" style="571" customWidth="1"/>
    <col min="15395" max="15395" width="4.75" style="571" customWidth="1"/>
    <col min="15396" max="15397" width="0.875" style="571" customWidth="1"/>
    <col min="15398" max="15398" width="4.75" style="571" customWidth="1"/>
    <col min="15399" max="15400" width="0.875" style="571" customWidth="1"/>
    <col min="15401" max="15401" width="4.75" style="571" customWidth="1"/>
    <col min="15402" max="15403" width="0.875" style="571" customWidth="1"/>
    <col min="15404" max="15404" width="4.125" style="571" customWidth="1"/>
    <col min="15405" max="15406" width="0.875" style="571" customWidth="1"/>
    <col min="15407" max="15407" width="4.125" style="571" customWidth="1"/>
    <col min="15408" max="15409" width="0.875" style="571" customWidth="1"/>
    <col min="15410" max="15410" width="4.125" style="571" customWidth="1"/>
    <col min="15411" max="15412" width="0.875" style="571" customWidth="1"/>
    <col min="15413" max="15413" width="4.125" style="571" customWidth="1"/>
    <col min="15414" max="15414" width="0.875" style="571" customWidth="1"/>
    <col min="15415" max="15616" width="9" style="571"/>
    <col min="15617" max="15617" width="0.875" style="571" customWidth="1"/>
    <col min="15618" max="15618" width="5.875" style="571" customWidth="1"/>
    <col min="15619" max="15619" width="5.375" style="571" customWidth="1"/>
    <col min="15620" max="15621" width="0.875" style="571" customWidth="1"/>
    <col min="15622" max="15622" width="10.125" style="571" customWidth="1"/>
    <col min="15623" max="15623" width="5.625" style="571" customWidth="1"/>
    <col min="15624" max="15625" width="0.875" style="571" customWidth="1"/>
    <col min="15626" max="15626" width="9" style="571"/>
    <col min="15627" max="15628" width="0.875" style="571" customWidth="1"/>
    <col min="15629" max="15629" width="5.625" style="571" customWidth="1"/>
    <col min="15630" max="15631" width="0.875" style="571" customWidth="1"/>
    <col min="15632" max="15632" width="5.625" style="571" customWidth="1"/>
    <col min="15633" max="15634" width="0.875" style="571" customWidth="1"/>
    <col min="15635" max="15635" width="6.625" style="571" customWidth="1"/>
    <col min="15636" max="15636" width="0.875" style="571" customWidth="1"/>
    <col min="15637" max="15637" width="2.125" style="571" customWidth="1"/>
    <col min="15638" max="15638" width="0.875" style="571" customWidth="1"/>
    <col min="15639" max="15639" width="6.625" style="571" customWidth="1"/>
    <col min="15640" max="15641" width="0.875" style="571" customWidth="1"/>
    <col min="15642" max="15642" width="7" style="571" customWidth="1"/>
    <col min="15643" max="15644" width="0.875" style="571" customWidth="1"/>
    <col min="15645" max="15645" width="4.375" style="571" customWidth="1"/>
    <col min="15646" max="15647" width="0.875" style="571" customWidth="1"/>
    <col min="15648" max="15648" width="4.375" style="571" customWidth="1"/>
    <col min="15649" max="15650" width="0.875" style="571" customWidth="1"/>
    <col min="15651" max="15651" width="4.75" style="571" customWidth="1"/>
    <col min="15652" max="15653" width="0.875" style="571" customWidth="1"/>
    <col min="15654" max="15654" width="4.75" style="571" customWidth="1"/>
    <col min="15655" max="15656" width="0.875" style="571" customWidth="1"/>
    <col min="15657" max="15657" width="4.75" style="571" customWidth="1"/>
    <col min="15658" max="15659" width="0.875" style="571" customWidth="1"/>
    <col min="15660" max="15660" width="4.125" style="571" customWidth="1"/>
    <col min="15661" max="15662" width="0.875" style="571" customWidth="1"/>
    <col min="15663" max="15663" width="4.125" style="571" customWidth="1"/>
    <col min="15664" max="15665" width="0.875" style="571" customWidth="1"/>
    <col min="15666" max="15666" width="4.125" style="571" customWidth="1"/>
    <col min="15667" max="15668" width="0.875" style="571" customWidth="1"/>
    <col min="15669" max="15669" width="4.125" style="571" customWidth="1"/>
    <col min="15670" max="15670" width="0.875" style="571" customWidth="1"/>
    <col min="15671" max="15872" width="9" style="571"/>
    <col min="15873" max="15873" width="0.875" style="571" customWidth="1"/>
    <col min="15874" max="15874" width="5.875" style="571" customWidth="1"/>
    <col min="15875" max="15875" width="5.375" style="571" customWidth="1"/>
    <col min="15876" max="15877" width="0.875" style="571" customWidth="1"/>
    <col min="15878" max="15878" width="10.125" style="571" customWidth="1"/>
    <col min="15879" max="15879" width="5.625" style="571" customWidth="1"/>
    <col min="15880" max="15881" width="0.875" style="571" customWidth="1"/>
    <col min="15882" max="15882" width="9" style="571"/>
    <col min="15883" max="15884" width="0.875" style="571" customWidth="1"/>
    <col min="15885" max="15885" width="5.625" style="571" customWidth="1"/>
    <col min="15886" max="15887" width="0.875" style="571" customWidth="1"/>
    <col min="15888" max="15888" width="5.625" style="571" customWidth="1"/>
    <col min="15889" max="15890" width="0.875" style="571" customWidth="1"/>
    <col min="15891" max="15891" width="6.625" style="571" customWidth="1"/>
    <col min="15892" max="15892" width="0.875" style="571" customWidth="1"/>
    <col min="15893" max="15893" width="2.125" style="571" customWidth="1"/>
    <col min="15894" max="15894" width="0.875" style="571" customWidth="1"/>
    <col min="15895" max="15895" width="6.625" style="571" customWidth="1"/>
    <col min="15896" max="15897" width="0.875" style="571" customWidth="1"/>
    <col min="15898" max="15898" width="7" style="571" customWidth="1"/>
    <col min="15899" max="15900" width="0.875" style="571" customWidth="1"/>
    <col min="15901" max="15901" width="4.375" style="571" customWidth="1"/>
    <col min="15902" max="15903" width="0.875" style="571" customWidth="1"/>
    <col min="15904" max="15904" width="4.375" style="571" customWidth="1"/>
    <col min="15905" max="15906" width="0.875" style="571" customWidth="1"/>
    <col min="15907" max="15907" width="4.75" style="571" customWidth="1"/>
    <col min="15908" max="15909" width="0.875" style="571" customWidth="1"/>
    <col min="15910" max="15910" width="4.75" style="571" customWidth="1"/>
    <col min="15911" max="15912" width="0.875" style="571" customWidth="1"/>
    <col min="15913" max="15913" width="4.75" style="571" customWidth="1"/>
    <col min="15914" max="15915" width="0.875" style="571" customWidth="1"/>
    <col min="15916" max="15916" width="4.125" style="571" customWidth="1"/>
    <col min="15917" max="15918" width="0.875" style="571" customWidth="1"/>
    <col min="15919" max="15919" width="4.125" style="571" customWidth="1"/>
    <col min="15920" max="15921" width="0.875" style="571" customWidth="1"/>
    <col min="15922" max="15922" width="4.125" style="571" customWidth="1"/>
    <col min="15923" max="15924" width="0.875" style="571" customWidth="1"/>
    <col min="15925" max="15925" width="4.125" style="571" customWidth="1"/>
    <col min="15926" max="15926" width="0.875" style="571" customWidth="1"/>
    <col min="15927" max="16128" width="9" style="571"/>
    <col min="16129" max="16129" width="0.875" style="571" customWidth="1"/>
    <col min="16130" max="16130" width="5.875" style="571" customWidth="1"/>
    <col min="16131" max="16131" width="5.375" style="571" customWidth="1"/>
    <col min="16132" max="16133" width="0.875" style="571" customWidth="1"/>
    <col min="16134" max="16134" width="10.125" style="571" customWidth="1"/>
    <col min="16135" max="16135" width="5.625" style="571" customWidth="1"/>
    <col min="16136" max="16137" width="0.875" style="571" customWidth="1"/>
    <col min="16138" max="16138" width="9" style="571"/>
    <col min="16139" max="16140" width="0.875" style="571" customWidth="1"/>
    <col min="16141" max="16141" width="5.625" style="571" customWidth="1"/>
    <col min="16142" max="16143" width="0.875" style="571" customWidth="1"/>
    <col min="16144" max="16144" width="5.625" style="571" customWidth="1"/>
    <col min="16145" max="16146" width="0.875" style="571" customWidth="1"/>
    <col min="16147" max="16147" width="6.625" style="571" customWidth="1"/>
    <col min="16148" max="16148" width="0.875" style="571" customWidth="1"/>
    <col min="16149" max="16149" width="2.125" style="571" customWidth="1"/>
    <col min="16150" max="16150" width="0.875" style="571" customWidth="1"/>
    <col min="16151" max="16151" width="6.625" style="571" customWidth="1"/>
    <col min="16152" max="16153" width="0.875" style="571" customWidth="1"/>
    <col min="16154" max="16154" width="7" style="571" customWidth="1"/>
    <col min="16155" max="16156" width="0.875" style="571" customWidth="1"/>
    <col min="16157" max="16157" width="4.375" style="571" customWidth="1"/>
    <col min="16158" max="16159" width="0.875" style="571" customWidth="1"/>
    <col min="16160" max="16160" width="4.375" style="571" customWidth="1"/>
    <col min="16161" max="16162" width="0.875" style="571" customWidth="1"/>
    <col min="16163" max="16163" width="4.75" style="571" customWidth="1"/>
    <col min="16164" max="16165" width="0.875" style="571" customWidth="1"/>
    <col min="16166" max="16166" width="4.75" style="571" customWidth="1"/>
    <col min="16167" max="16168" width="0.875" style="571" customWidth="1"/>
    <col min="16169" max="16169" width="4.75" style="571" customWidth="1"/>
    <col min="16170" max="16171" width="0.875" style="571" customWidth="1"/>
    <col min="16172" max="16172" width="4.125" style="571" customWidth="1"/>
    <col min="16173" max="16174" width="0.875" style="571" customWidth="1"/>
    <col min="16175" max="16175" width="4.125" style="571" customWidth="1"/>
    <col min="16176" max="16177" width="0.875" style="571" customWidth="1"/>
    <col min="16178" max="16178" width="4.125" style="571" customWidth="1"/>
    <col min="16179" max="16180" width="0.875" style="571" customWidth="1"/>
    <col min="16181" max="16181" width="4.125" style="571" customWidth="1"/>
    <col min="16182" max="16182" width="0.875" style="571" customWidth="1"/>
    <col min="16183" max="16384" width="9" style="571"/>
  </cols>
  <sheetData>
    <row r="2" spans="1:54" ht="8.25" customHeight="1" x14ac:dyDescent="0.15">
      <c r="AC2" s="572" t="s">
        <v>833</v>
      </c>
      <c r="AD2" s="573"/>
      <c r="AE2" s="573"/>
      <c r="AF2" s="573"/>
      <c r="AG2" s="573"/>
      <c r="AH2" s="573"/>
      <c r="AI2" s="573"/>
      <c r="AJ2" s="573"/>
      <c r="AK2" s="573"/>
      <c r="AL2" s="573"/>
      <c r="AM2" s="573"/>
      <c r="AN2" s="573"/>
      <c r="AO2" s="573"/>
      <c r="AP2" s="573"/>
      <c r="AQ2" s="573"/>
      <c r="AR2" s="573"/>
      <c r="AS2" s="573"/>
      <c r="AT2" s="573"/>
      <c r="AU2" s="573"/>
      <c r="AV2" s="573"/>
      <c r="AW2" s="573"/>
      <c r="AY2" s="2162" t="s">
        <v>834</v>
      </c>
      <c r="AZ2" s="2162"/>
      <c r="BA2" s="573"/>
      <c r="BB2" s="573"/>
    </row>
    <row r="3" spans="1:54" ht="1.5" customHeight="1" x14ac:dyDescent="0.15">
      <c r="AC3" s="573"/>
      <c r="AD3" s="573"/>
      <c r="AE3" s="573"/>
      <c r="AF3" s="573"/>
      <c r="AG3" s="573"/>
      <c r="AH3" s="573"/>
      <c r="AI3" s="573"/>
      <c r="AJ3" s="573"/>
      <c r="AK3" s="573"/>
      <c r="AL3" s="573"/>
      <c r="AM3" s="573"/>
      <c r="AN3" s="573"/>
      <c r="AO3" s="573"/>
      <c r="AP3" s="573"/>
      <c r="AQ3" s="573"/>
      <c r="AR3" s="573"/>
      <c r="AS3" s="573"/>
      <c r="AT3" s="573"/>
      <c r="AU3" s="573"/>
      <c r="AV3" s="573"/>
      <c r="AW3" s="573"/>
      <c r="AX3" s="573"/>
      <c r="AY3" s="574"/>
      <c r="AZ3" s="574"/>
      <c r="BA3" s="575"/>
      <c r="BB3" s="575"/>
    </row>
    <row r="4" spans="1:54" ht="12" customHeight="1" x14ac:dyDescent="0.15">
      <c r="AC4" s="573"/>
      <c r="AD4" s="573"/>
      <c r="AE4" s="573"/>
      <c r="AF4" s="573"/>
      <c r="AG4" s="573"/>
      <c r="AH4" s="573"/>
      <c r="AI4" s="573"/>
      <c r="AJ4" s="573"/>
      <c r="AK4" s="573"/>
      <c r="AL4" s="573"/>
      <c r="AM4" s="573"/>
      <c r="AN4" s="573"/>
      <c r="AO4" s="573"/>
      <c r="AP4" s="573"/>
      <c r="AQ4" s="573"/>
      <c r="AR4" s="573"/>
      <c r="AS4" s="573"/>
      <c r="AT4" s="573"/>
      <c r="AU4" s="573"/>
      <c r="AV4" s="573"/>
      <c r="AW4" s="573"/>
      <c r="AX4" s="573"/>
    </row>
    <row r="5" spans="1:54" ht="20.100000000000001" customHeight="1" x14ac:dyDescent="0.15">
      <c r="A5" s="2163" t="s">
        <v>1058</v>
      </c>
      <c r="B5" s="2163"/>
      <c r="C5" s="2163"/>
      <c r="D5" s="2163"/>
      <c r="E5" s="2163"/>
      <c r="F5" s="2163"/>
      <c r="G5" s="2163"/>
      <c r="H5" s="2163"/>
      <c r="I5" s="2163"/>
      <c r="J5" s="2163"/>
      <c r="K5" s="2163"/>
      <c r="L5" s="2163"/>
      <c r="M5" s="2163"/>
      <c r="N5" s="2163"/>
      <c r="O5" s="2163"/>
      <c r="P5" s="2163"/>
      <c r="Q5" s="2163"/>
      <c r="R5" s="2163"/>
      <c r="S5" s="2163"/>
      <c r="T5" s="2163"/>
      <c r="U5" s="2163"/>
      <c r="V5" s="2163"/>
      <c r="W5" s="2163"/>
      <c r="X5" s="2163"/>
      <c r="Y5" s="2163"/>
      <c r="Z5" s="2163"/>
      <c r="AA5" s="2163"/>
      <c r="AB5" s="2163"/>
      <c r="AC5" s="2163"/>
      <c r="AD5" s="2163"/>
      <c r="AE5" s="2163"/>
      <c r="AF5" s="2163"/>
      <c r="AG5" s="2163"/>
      <c r="AH5" s="2163"/>
      <c r="AI5" s="2163"/>
      <c r="AJ5" s="2163"/>
      <c r="AK5" s="2163"/>
      <c r="AL5" s="2163"/>
      <c r="AM5" s="2163"/>
      <c r="AN5" s="2163"/>
      <c r="AO5" s="2163"/>
      <c r="AP5" s="2163"/>
      <c r="AQ5" s="2163"/>
      <c r="AR5" s="2163"/>
      <c r="AS5" s="2163"/>
      <c r="AT5" s="2163"/>
      <c r="AU5" s="2163"/>
      <c r="AV5" s="2163"/>
      <c r="AW5" s="2163"/>
      <c r="AX5" s="2163"/>
      <c r="AY5" s="2163"/>
      <c r="AZ5" s="2163"/>
      <c r="BA5" s="2163"/>
      <c r="BB5" s="2163"/>
    </row>
    <row r="6" spans="1:54" ht="17.25" customHeight="1" x14ac:dyDescent="0.15">
      <c r="A6" s="2164" t="s">
        <v>643</v>
      </c>
      <c r="B6" s="2164"/>
      <c r="C6" s="2164"/>
      <c r="D6" s="2164"/>
      <c r="E6" s="2164"/>
      <c r="F6" s="2164"/>
      <c r="G6" s="691"/>
      <c r="H6" s="691"/>
      <c r="I6" s="691"/>
    </row>
    <row r="7" spans="1:54" ht="13.5" customHeight="1" x14ac:dyDescent="0.15">
      <c r="V7" s="2165" t="s">
        <v>1059</v>
      </c>
      <c r="W7" s="2165"/>
      <c r="X7" s="2165"/>
      <c r="Y7" s="2165"/>
      <c r="Z7" s="2165"/>
      <c r="AA7" s="2165"/>
      <c r="AB7" s="2165"/>
      <c r="AC7" s="2165"/>
      <c r="AD7" s="2165"/>
      <c r="AE7" s="2165"/>
      <c r="AF7" s="2165"/>
      <c r="AG7" s="2165"/>
      <c r="AH7" s="2165"/>
      <c r="AI7" s="2165"/>
      <c r="AJ7" s="2165"/>
      <c r="AK7" s="2165"/>
    </row>
    <row r="8" spans="1:54" ht="5.0999999999999996" customHeight="1" x14ac:dyDescent="0.15">
      <c r="V8" s="2166"/>
      <c r="W8" s="2166"/>
      <c r="X8" s="2166"/>
      <c r="Y8" s="2166"/>
      <c r="Z8" s="2166"/>
      <c r="AA8" s="2166"/>
      <c r="AB8" s="2166"/>
      <c r="AC8" s="2166"/>
      <c r="AD8" s="2166"/>
      <c r="AE8" s="2166"/>
      <c r="AF8" s="2166"/>
      <c r="AG8" s="2166"/>
      <c r="AH8" s="2166"/>
      <c r="AI8" s="2166"/>
      <c r="AJ8" s="2166"/>
      <c r="AK8" s="2166"/>
    </row>
    <row r="9" spans="1:54" ht="22.5" customHeight="1" x14ac:dyDescent="0.15">
      <c r="A9" s="2167" t="s">
        <v>644</v>
      </c>
      <c r="B9" s="2168"/>
      <c r="C9" s="2168"/>
      <c r="D9" s="2168"/>
      <c r="E9" s="2168"/>
      <c r="F9" s="2168"/>
      <c r="G9" s="2168"/>
      <c r="H9" s="2168"/>
      <c r="I9" s="2168"/>
      <c r="J9" s="2168"/>
      <c r="K9" s="2168"/>
      <c r="L9" s="2167" t="s">
        <v>637</v>
      </c>
      <c r="M9" s="2168"/>
      <c r="N9" s="2169"/>
      <c r="O9" s="2170" t="s">
        <v>638</v>
      </c>
      <c r="P9" s="2168"/>
      <c r="Q9" s="2169"/>
      <c r="R9" s="2170" t="s">
        <v>148</v>
      </c>
      <c r="S9" s="2168"/>
      <c r="T9" s="2171"/>
      <c r="V9" s="2167" t="s">
        <v>645</v>
      </c>
      <c r="W9" s="2168"/>
      <c r="X9" s="2168"/>
      <c r="Y9" s="2168"/>
      <c r="Z9" s="2168"/>
      <c r="AA9" s="2168"/>
      <c r="AB9" s="2168"/>
      <c r="AC9" s="2168"/>
      <c r="AD9" s="2168"/>
      <c r="AE9" s="2168"/>
      <c r="AF9" s="2168"/>
      <c r="AG9" s="2168"/>
      <c r="AH9" s="2167" t="s">
        <v>646</v>
      </c>
      <c r="AI9" s="2168"/>
      <c r="AJ9" s="2169"/>
      <c r="AK9" s="2170" t="s">
        <v>647</v>
      </c>
      <c r="AL9" s="2168"/>
      <c r="AM9" s="2169"/>
      <c r="AN9" s="2170" t="s">
        <v>648</v>
      </c>
      <c r="AO9" s="2168"/>
      <c r="AP9" s="2169"/>
      <c r="AQ9" s="2170" t="s">
        <v>148</v>
      </c>
      <c r="AR9" s="2168"/>
      <c r="AS9" s="2168"/>
      <c r="AT9" s="2168"/>
      <c r="AU9" s="2168"/>
      <c r="AV9" s="2171"/>
      <c r="AW9" s="2168" t="s">
        <v>649</v>
      </c>
      <c r="AX9" s="2168"/>
      <c r="AY9" s="2168"/>
      <c r="AZ9" s="2168"/>
      <c r="BA9" s="2168"/>
      <c r="BB9" s="2171"/>
    </row>
    <row r="10" spans="1:54" ht="22.5" customHeight="1" x14ac:dyDescent="0.15">
      <c r="A10" s="576"/>
      <c r="B10" s="2232" t="s">
        <v>650</v>
      </c>
      <c r="C10" s="2232"/>
      <c r="D10" s="577"/>
      <c r="E10" s="573"/>
      <c r="F10" s="2199" t="s">
        <v>651</v>
      </c>
      <c r="G10" s="2199"/>
      <c r="H10" s="577"/>
      <c r="I10" s="578"/>
      <c r="J10" s="686" t="s">
        <v>652</v>
      </c>
      <c r="K10" s="579"/>
      <c r="L10" s="2177">
        <v>74</v>
      </c>
      <c r="M10" s="2178"/>
      <c r="N10" s="2179"/>
      <c r="O10" s="2180">
        <v>12</v>
      </c>
      <c r="P10" s="2178"/>
      <c r="Q10" s="2179"/>
      <c r="R10" s="2180">
        <f t="shared" ref="R10:R21" si="0">L10+O10</f>
        <v>86</v>
      </c>
      <c r="S10" s="2178"/>
      <c r="T10" s="2181"/>
      <c r="V10" s="580"/>
      <c r="W10" s="2182" t="s">
        <v>1060</v>
      </c>
      <c r="X10" s="2182"/>
      <c r="Y10" s="2182"/>
      <c r="Z10" s="2182"/>
      <c r="AA10" s="2182"/>
      <c r="AB10" s="2182"/>
      <c r="AC10" s="2182"/>
      <c r="AD10" s="2182"/>
      <c r="AE10" s="2182"/>
      <c r="AF10" s="2182"/>
      <c r="AG10" s="581"/>
      <c r="AH10" s="2183">
        <v>332</v>
      </c>
      <c r="AI10" s="2173"/>
      <c r="AJ10" s="2184"/>
      <c r="AK10" s="2172">
        <v>354</v>
      </c>
      <c r="AL10" s="2173"/>
      <c r="AM10" s="2184"/>
      <c r="AN10" s="2172">
        <v>436</v>
      </c>
      <c r="AO10" s="2173"/>
      <c r="AP10" s="2184"/>
      <c r="AQ10" s="2172">
        <f>AH10+AK10+AN10</f>
        <v>1122</v>
      </c>
      <c r="AR10" s="2173"/>
      <c r="AS10" s="2173"/>
      <c r="AT10" s="2173"/>
      <c r="AU10" s="2173"/>
      <c r="AV10" s="2174"/>
      <c r="AW10" s="2175"/>
      <c r="AX10" s="2175"/>
      <c r="AY10" s="2175"/>
      <c r="AZ10" s="2175"/>
      <c r="BA10" s="2175"/>
      <c r="BB10" s="2176"/>
    </row>
    <row r="11" spans="1:54" ht="22.5" customHeight="1" x14ac:dyDescent="0.15">
      <c r="A11" s="576"/>
      <c r="B11" s="2232"/>
      <c r="C11" s="2232"/>
      <c r="D11" s="577"/>
      <c r="E11" s="573"/>
      <c r="F11" s="2199"/>
      <c r="G11" s="2199"/>
      <c r="H11" s="577"/>
      <c r="I11" s="582"/>
      <c r="J11" s="687" t="s">
        <v>653</v>
      </c>
      <c r="K11" s="583"/>
      <c r="L11" s="2158">
        <v>4</v>
      </c>
      <c r="M11" s="2159"/>
      <c r="N11" s="2160"/>
      <c r="O11" s="2161">
        <v>2</v>
      </c>
      <c r="P11" s="2159"/>
      <c r="Q11" s="2160"/>
      <c r="R11" s="2161">
        <f t="shared" si="0"/>
        <v>6</v>
      </c>
      <c r="S11" s="2159"/>
      <c r="T11" s="2190"/>
      <c r="V11" s="584"/>
      <c r="W11" s="2191" t="s">
        <v>835</v>
      </c>
      <c r="X11" s="2191"/>
      <c r="Y11" s="2191"/>
      <c r="Z11" s="2191"/>
      <c r="AA11" s="2191"/>
      <c r="AB11" s="2191"/>
      <c r="AC11" s="2191"/>
      <c r="AD11" s="2191"/>
      <c r="AE11" s="2191"/>
      <c r="AF11" s="2191"/>
      <c r="AG11" s="585"/>
      <c r="AH11" s="2192">
        <v>4</v>
      </c>
      <c r="AI11" s="2186"/>
      <c r="AJ11" s="2193"/>
      <c r="AK11" s="2185">
        <v>4</v>
      </c>
      <c r="AL11" s="2186"/>
      <c r="AM11" s="2193"/>
      <c r="AN11" s="2185">
        <v>3</v>
      </c>
      <c r="AO11" s="2186"/>
      <c r="AP11" s="2193"/>
      <c r="AQ11" s="2185">
        <f>AH11+AK11+AN11</f>
        <v>11</v>
      </c>
      <c r="AR11" s="2186"/>
      <c r="AS11" s="2186"/>
      <c r="AT11" s="2186"/>
      <c r="AU11" s="2186"/>
      <c r="AV11" s="2187"/>
      <c r="AW11" s="2188"/>
      <c r="AX11" s="2188"/>
      <c r="AY11" s="2188"/>
      <c r="AZ11" s="2188"/>
      <c r="BA11" s="2188"/>
      <c r="BB11" s="2189"/>
    </row>
    <row r="12" spans="1:54" ht="22.5" customHeight="1" x14ac:dyDescent="0.15">
      <c r="A12" s="576"/>
      <c r="B12" s="2232"/>
      <c r="C12" s="2232"/>
      <c r="D12" s="577"/>
      <c r="E12" s="573"/>
      <c r="F12" s="2200"/>
      <c r="G12" s="2200"/>
      <c r="H12" s="577"/>
      <c r="I12" s="582"/>
      <c r="J12" s="687" t="s">
        <v>160</v>
      </c>
      <c r="K12" s="583"/>
      <c r="L12" s="2158">
        <f>SUM(L10:N11)</f>
        <v>78</v>
      </c>
      <c r="M12" s="2159"/>
      <c r="N12" s="2160"/>
      <c r="O12" s="2161">
        <f>SUM(O10:Q11)</f>
        <v>14</v>
      </c>
      <c r="P12" s="2159"/>
      <c r="Q12" s="2160"/>
      <c r="R12" s="2161">
        <f t="shared" si="0"/>
        <v>92</v>
      </c>
      <c r="S12" s="2159"/>
      <c r="T12" s="2190"/>
      <c r="V12" s="586"/>
      <c r="W12" s="2233" t="s">
        <v>654</v>
      </c>
      <c r="X12" s="2233"/>
      <c r="Y12" s="2233"/>
      <c r="Z12" s="2233"/>
      <c r="AA12" s="587"/>
      <c r="AB12" s="2195" t="s">
        <v>631</v>
      </c>
      <c r="AC12" s="2196"/>
      <c r="AD12" s="2196"/>
      <c r="AE12" s="2196"/>
      <c r="AF12" s="2196"/>
      <c r="AG12" s="2197"/>
      <c r="AH12" s="2192">
        <v>1</v>
      </c>
      <c r="AI12" s="2186"/>
      <c r="AJ12" s="2193"/>
      <c r="AK12" s="2185">
        <v>2</v>
      </c>
      <c r="AL12" s="2186"/>
      <c r="AM12" s="2193"/>
      <c r="AN12" s="2185">
        <v>2</v>
      </c>
      <c r="AO12" s="2186"/>
      <c r="AP12" s="2193"/>
      <c r="AQ12" s="2185">
        <f>AH12+AK12+AN12</f>
        <v>5</v>
      </c>
      <c r="AR12" s="2186"/>
      <c r="AS12" s="2186"/>
      <c r="AT12" s="2186"/>
      <c r="AU12" s="2186"/>
      <c r="AV12" s="2187"/>
      <c r="AW12" s="2188"/>
      <c r="AX12" s="2188"/>
      <c r="AY12" s="2188"/>
      <c r="AZ12" s="2188"/>
      <c r="BA12" s="2188"/>
      <c r="BB12" s="2189"/>
    </row>
    <row r="13" spans="1:54" ht="22.5" customHeight="1" x14ac:dyDescent="0.15">
      <c r="A13" s="576"/>
      <c r="B13" s="2232"/>
      <c r="C13" s="2232"/>
      <c r="D13" s="577"/>
      <c r="E13" s="588"/>
      <c r="F13" s="2198" t="s">
        <v>655</v>
      </c>
      <c r="G13" s="2198"/>
      <c r="H13" s="589"/>
      <c r="I13" s="582"/>
      <c r="J13" s="687" t="s">
        <v>652</v>
      </c>
      <c r="K13" s="583"/>
      <c r="L13" s="2158">
        <v>18</v>
      </c>
      <c r="M13" s="2159"/>
      <c r="N13" s="2160"/>
      <c r="O13" s="2161">
        <v>9</v>
      </c>
      <c r="P13" s="2159"/>
      <c r="Q13" s="2160"/>
      <c r="R13" s="2161">
        <f t="shared" si="0"/>
        <v>27</v>
      </c>
      <c r="S13" s="2159"/>
      <c r="T13" s="2190"/>
      <c r="V13" s="576"/>
      <c r="W13" s="2232"/>
      <c r="X13" s="2232"/>
      <c r="Y13" s="2232"/>
      <c r="Z13" s="2232"/>
      <c r="AA13" s="590"/>
      <c r="AB13" s="2195" t="s">
        <v>656</v>
      </c>
      <c r="AC13" s="2196"/>
      <c r="AD13" s="2196"/>
      <c r="AE13" s="2196"/>
      <c r="AF13" s="2196"/>
      <c r="AG13" s="2197"/>
      <c r="AH13" s="2192">
        <v>1</v>
      </c>
      <c r="AI13" s="2186"/>
      <c r="AJ13" s="2193"/>
      <c r="AK13" s="2185">
        <v>1</v>
      </c>
      <c r="AL13" s="2186"/>
      <c r="AM13" s="2193"/>
      <c r="AN13" s="2185">
        <v>0</v>
      </c>
      <c r="AO13" s="2186"/>
      <c r="AP13" s="2193"/>
      <c r="AQ13" s="2185">
        <f>SUM(AH13:AP13)</f>
        <v>2</v>
      </c>
      <c r="AR13" s="2186"/>
      <c r="AS13" s="2186"/>
      <c r="AT13" s="2186"/>
      <c r="AU13" s="2186"/>
      <c r="AV13" s="2187"/>
      <c r="AW13" s="2188"/>
      <c r="AX13" s="2188"/>
      <c r="AY13" s="2188"/>
      <c r="AZ13" s="2188"/>
      <c r="BA13" s="2188"/>
      <c r="BB13" s="2189"/>
    </row>
    <row r="14" spans="1:54" ht="22.5" customHeight="1" x14ac:dyDescent="0.15">
      <c r="A14" s="576"/>
      <c r="B14" s="2232"/>
      <c r="C14" s="2232"/>
      <c r="D14" s="577"/>
      <c r="E14" s="591"/>
      <c r="F14" s="2199"/>
      <c r="G14" s="2199"/>
      <c r="H14" s="577"/>
      <c r="I14" s="582"/>
      <c r="J14" s="687" t="s">
        <v>653</v>
      </c>
      <c r="K14" s="583"/>
      <c r="L14" s="2158">
        <v>0</v>
      </c>
      <c r="M14" s="2159"/>
      <c r="N14" s="2160"/>
      <c r="O14" s="2161">
        <v>0</v>
      </c>
      <c r="P14" s="2159"/>
      <c r="Q14" s="2160"/>
      <c r="R14" s="2201">
        <f t="shared" si="0"/>
        <v>0</v>
      </c>
      <c r="S14" s="2202"/>
      <c r="T14" s="2203"/>
      <c r="V14" s="580"/>
      <c r="W14" s="2234"/>
      <c r="X14" s="2234"/>
      <c r="Y14" s="2234"/>
      <c r="Z14" s="2234"/>
      <c r="AA14" s="592"/>
      <c r="AB14" s="2194" t="s">
        <v>657</v>
      </c>
      <c r="AC14" s="2188"/>
      <c r="AD14" s="2188"/>
      <c r="AE14" s="2188"/>
      <c r="AF14" s="2188"/>
      <c r="AG14" s="2189"/>
      <c r="AH14" s="2192">
        <v>3</v>
      </c>
      <c r="AI14" s="2186"/>
      <c r="AJ14" s="2193"/>
      <c r="AK14" s="2185">
        <v>2</v>
      </c>
      <c r="AL14" s="2186"/>
      <c r="AM14" s="2193"/>
      <c r="AN14" s="2185">
        <v>1</v>
      </c>
      <c r="AO14" s="2186"/>
      <c r="AP14" s="2193"/>
      <c r="AQ14" s="2185">
        <f>AH14+AK14+AN14</f>
        <v>6</v>
      </c>
      <c r="AR14" s="2186"/>
      <c r="AS14" s="2186"/>
      <c r="AT14" s="2186"/>
      <c r="AU14" s="2186"/>
      <c r="AV14" s="2187"/>
      <c r="AW14" s="2188"/>
      <c r="AX14" s="2188"/>
      <c r="AY14" s="2188"/>
      <c r="AZ14" s="2188"/>
      <c r="BA14" s="2188"/>
      <c r="BB14" s="2189"/>
    </row>
    <row r="15" spans="1:54" ht="22.5" customHeight="1" x14ac:dyDescent="0.15">
      <c r="A15" s="576"/>
      <c r="B15" s="2232"/>
      <c r="C15" s="2232"/>
      <c r="D15" s="577"/>
      <c r="E15" s="578"/>
      <c r="F15" s="2200"/>
      <c r="G15" s="2200"/>
      <c r="H15" s="593"/>
      <c r="I15" s="582"/>
      <c r="J15" s="687" t="s">
        <v>160</v>
      </c>
      <c r="K15" s="583"/>
      <c r="L15" s="2158">
        <f>SUM(L13:N14)</f>
        <v>18</v>
      </c>
      <c r="M15" s="2159"/>
      <c r="N15" s="2160"/>
      <c r="O15" s="2161">
        <f>SUM(O13:Q14)</f>
        <v>9</v>
      </c>
      <c r="P15" s="2159"/>
      <c r="Q15" s="2160"/>
      <c r="R15" s="2161">
        <f t="shared" si="0"/>
        <v>27</v>
      </c>
      <c r="S15" s="2159"/>
      <c r="T15" s="2190"/>
      <c r="V15" s="584"/>
      <c r="W15" s="2196" t="s">
        <v>658</v>
      </c>
      <c r="X15" s="2196"/>
      <c r="Y15" s="2196"/>
      <c r="Z15" s="2196"/>
      <c r="AA15" s="2196"/>
      <c r="AB15" s="2196"/>
      <c r="AC15" s="2196"/>
      <c r="AD15" s="2196"/>
      <c r="AE15" s="2196"/>
      <c r="AF15" s="2196"/>
      <c r="AG15" s="585"/>
      <c r="AH15" s="2192">
        <v>2</v>
      </c>
      <c r="AI15" s="2186"/>
      <c r="AJ15" s="2193"/>
      <c r="AK15" s="2185">
        <v>3</v>
      </c>
      <c r="AL15" s="2186"/>
      <c r="AM15" s="2193"/>
      <c r="AN15" s="2185">
        <v>1</v>
      </c>
      <c r="AO15" s="2186"/>
      <c r="AP15" s="2193"/>
      <c r="AQ15" s="2185">
        <f>AH15+AK15+AN15</f>
        <v>6</v>
      </c>
      <c r="AR15" s="2186"/>
      <c r="AS15" s="2186"/>
      <c r="AT15" s="2186"/>
      <c r="AU15" s="2186"/>
      <c r="AV15" s="2187"/>
      <c r="AW15" s="2188"/>
      <c r="AX15" s="2188"/>
      <c r="AY15" s="2188"/>
      <c r="AZ15" s="2188"/>
      <c r="BA15" s="2188"/>
      <c r="BB15" s="2189"/>
    </row>
    <row r="16" spans="1:54" ht="22.5" customHeight="1" x14ac:dyDescent="0.15">
      <c r="A16" s="576"/>
      <c r="B16" s="2232"/>
      <c r="C16" s="2232"/>
      <c r="D16" s="577"/>
      <c r="E16" s="582"/>
      <c r="F16" s="2196" t="s">
        <v>659</v>
      </c>
      <c r="G16" s="2196"/>
      <c r="H16" s="2196"/>
      <c r="I16" s="2196"/>
      <c r="J16" s="2196"/>
      <c r="K16" s="583"/>
      <c r="L16" s="2158">
        <v>0</v>
      </c>
      <c r="M16" s="2159"/>
      <c r="N16" s="2160"/>
      <c r="O16" s="2161">
        <v>0</v>
      </c>
      <c r="P16" s="2159"/>
      <c r="Q16" s="2160"/>
      <c r="R16" s="2161">
        <f t="shared" si="0"/>
        <v>0</v>
      </c>
      <c r="S16" s="2159"/>
      <c r="T16" s="2190"/>
      <c r="V16" s="584"/>
      <c r="W16" s="2196" t="s">
        <v>660</v>
      </c>
      <c r="X16" s="2196"/>
      <c r="Y16" s="2196"/>
      <c r="Z16" s="2196"/>
      <c r="AA16" s="2196"/>
      <c r="AB16" s="2196"/>
      <c r="AC16" s="2196"/>
      <c r="AD16" s="2196"/>
      <c r="AE16" s="2196"/>
      <c r="AF16" s="2196"/>
      <c r="AG16" s="585"/>
      <c r="AH16" s="2192">
        <v>0</v>
      </c>
      <c r="AI16" s="2186"/>
      <c r="AJ16" s="2193"/>
      <c r="AK16" s="2185">
        <v>0</v>
      </c>
      <c r="AL16" s="2186"/>
      <c r="AM16" s="2193"/>
      <c r="AN16" s="2185">
        <v>0</v>
      </c>
      <c r="AO16" s="2186"/>
      <c r="AP16" s="2193"/>
      <c r="AQ16" s="2185">
        <f>AH16+AK16+AN16</f>
        <v>0</v>
      </c>
      <c r="AR16" s="2186"/>
      <c r="AS16" s="2186"/>
      <c r="AT16" s="2186"/>
      <c r="AU16" s="2186"/>
      <c r="AV16" s="2187"/>
      <c r="AW16" s="2188"/>
      <c r="AX16" s="2188"/>
      <c r="AY16" s="2188"/>
      <c r="AZ16" s="2188"/>
      <c r="BA16" s="2188"/>
      <c r="BB16" s="2189"/>
    </row>
    <row r="17" spans="1:54" ht="22.5" customHeight="1" x14ac:dyDescent="0.15">
      <c r="A17" s="576"/>
      <c r="B17" s="2232"/>
      <c r="C17" s="2232"/>
      <c r="D17" s="577"/>
      <c r="E17" s="588"/>
      <c r="F17" s="2157" t="s">
        <v>661</v>
      </c>
      <c r="G17" s="2157"/>
      <c r="H17" s="2157"/>
      <c r="I17" s="2157"/>
      <c r="J17" s="2157"/>
      <c r="K17" s="594"/>
      <c r="L17" s="2158">
        <v>0</v>
      </c>
      <c r="M17" s="2159"/>
      <c r="N17" s="2160"/>
      <c r="O17" s="2161">
        <v>0</v>
      </c>
      <c r="P17" s="2159"/>
      <c r="Q17" s="2160"/>
      <c r="R17" s="2161">
        <f t="shared" si="0"/>
        <v>0</v>
      </c>
      <c r="S17" s="2159"/>
      <c r="T17" s="2190"/>
      <c r="V17" s="595"/>
      <c r="W17" s="2204" t="s">
        <v>662</v>
      </c>
      <c r="X17" s="2204"/>
      <c r="Y17" s="2204"/>
      <c r="Z17" s="2204"/>
      <c r="AA17" s="2204"/>
      <c r="AB17" s="2204"/>
      <c r="AC17" s="2204"/>
      <c r="AD17" s="2204"/>
      <c r="AE17" s="2204"/>
      <c r="AF17" s="2204"/>
      <c r="AG17" s="596"/>
      <c r="AH17" s="2205">
        <f>AH11/AH10*100</f>
        <v>1.2048192771084338</v>
      </c>
      <c r="AI17" s="2206"/>
      <c r="AJ17" s="2207"/>
      <c r="AK17" s="2208">
        <f>AK11/AK10*100</f>
        <v>1.1299435028248588</v>
      </c>
      <c r="AL17" s="2206"/>
      <c r="AM17" s="2206"/>
      <c r="AN17" s="2208">
        <f>AN11/AN10*100</f>
        <v>0.68807339449541294</v>
      </c>
      <c r="AO17" s="2206"/>
      <c r="AP17" s="2206"/>
      <c r="AQ17" s="2208">
        <f>AQ11/AQ10*100</f>
        <v>0.98039215686274506</v>
      </c>
      <c r="AR17" s="2206"/>
      <c r="AS17" s="2206"/>
      <c r="AT17" s="2206" t="e">
        <f>AT11/AT10*100</f>
        <v>#DIV/0!</v>
      </c>
      <c r="AU17" s="2206"/>
      <c r="AV17" s="2209"/>
      <c r="AW17" s="2210"/>
      <c r="AX17" s="2210"/>
      <c r="AY17" s="2210"/>
      <c r="AZ17" s="2210"/>
      <c r="BA17" s="2210"/>
      <c r="BB17" s="2211"/>
    </row>
    <row r="18" spans="1:54" ht="7.5" customHeight="1" x14ac:dyDescent="0.15">
      <c r="A18" s="576"/>
      <c r="B18" s="2212" t="s">
        <v>836</v>
      </c>
      <c r="C18" s="2212"/>
      <c r="D18" s="577"/>
      <c r="E18" s="2214" t="s">
        <v>148</v>
      </c>
      <c r="F18" s="2215"/>
      <c r="G18" s="2215"/>
      <c r="H18" s="2215"/>
      <c r="I18" s="2215"/>
      <c r="J18" s="2215"/>
      <c r="K18" s="2215"/>
      <c r="L18" s="2218">
        <f>L12+L15+L16+L17</f>
        <v>96</v>
      </c>
      <c r="M18" s="2219"/>
      <c r="N18" s="2220"/>
      <c r="O18" s="2224">
        <f>O12+O15+O16+O17</f>
        <v>23</v>
      </c>
      <c r="P18" s="2219"/>
      <c r="Q18" s="2220"/>
      <c r="R18" s="2224">
        <f t="shared" si="0"/>
        <v>119</v>
      </c>
      <c r="S18" s="2219"/>
      <c r="T18" s="2226"/>
      <c r="V18" s="2228" t="s">
        <v>220</v>
      </c>
      <c r="W18" s="2228"/>
      <c r="X18" s="2230" t="s">
        <v>663</v>
      </c>
      <c r="Y18" s="2230"/>
      <c r="Z18" s="2230"/>
      <c r="AA18" s="2230"/>
      <c r="AB18" s="2230"/>
      <c r="AC18" s="2230"/>
      <c r="AD18" s="2230"/>
      <c r="AE18" s="2230"/>
      <c r="AF18" s="2230"/>
      <c r="AG18" s="2230"/>
      <c r="AH18" s="2230"/>
      <c r="AI18" s="2230"/>
      <c r="AJ18" s="2230"/>
      <c r="AK18" s="2230"/>
      <c r="AL18" s="2230"/>
      <c r="AM18" s="2230"/>
      <c r="AN18" s="2230"/>
      <c r="AO18" s="2230"/>
      <c r="AP18" s="2230"/>
      <c r="AQ18" s="2230"/>
      <c r="AR18" s="2230"/>
      <c r="AS18" s="2230"/>
      <c r="AT18" s="2230"/>
      <c r="AU18" s="2230"/>
      <c r="AV18" s="2230"/>
      <c r="AW18" s="2230"/>
      <c r="AX18" s="2230"/>
      <c r="AY18" s="2230"/>
      <c r="AZ18" s="2230"/>
      <c r="BA18" s="2230"/>
      <c r="BB18" s="2230"/>
    </row>
    <row r="19" spans="1:54" ht="7.5" customHeight="1" x14ac:dyDescent="0.15">
      <c r="A19" s="576"/>
      <c r="B19" s="2212"/>
      <c r="C19" s="2212"/>
      <c r="D19" s="597"/>
      <c r="E19" s="2216"/>
      <c r="F19" s="2217"/>
      <c r="G19" s="2217"/>
      <c r="H19" s="2217"/>
      <c r="I19" s="2217"/>
      <c r="J19" s="2217"/>
      <c r="K19" s="2217"/>
      <c r="L19" s="2221"/>
      <c r="M19" s="2222"/>
      <c r="N19" s="2223"/>
      <c r="O19" s="2225"/>
      <c r="P19" s="2222"/>
      <c r="Q19" s="2223"/>
      <c r="R19" s="2225">
        <f t="shared" si="0"/>
        <v>0</v>
      </c>
      <c r="S19" s="2222"/>
      <c r="T19" s="2227"/>
      <c r="V19" s="2229"/>
      <c r="W19" s="2229"/>
      <c r="X19" s="2231"/>
      <c r="Y19" s="2231"/>
      <c r="Z19" s="2231"/>
      <c r="AA19" s="2231"/>
      <c r="AB19" s="2231"/>
      <c r="AC19" s="2231"/>
      <c r="AD19" s="2231"/>
      <c r="AE19" s="2231"/>
      <c r="AF19" s="2231"/>
      <c r="AG19" s="2231"/>
      <c r="AH19" s="2231"/>
      <c r="AI19" s="2231"/>
      <c r="AJ19" s="2231"/>
      <c r="AK19" s="2231"/>
      <c r="AL19" s="2231"/>
      <c r="AM19" s="2231"/>
      <c r="AN19" s="2231"/>
      <c r="AO19" s="2231"/>
      <c r="AP19" s="2231"/>
      <c r="AQ19" s="2231"/>
      <c r="AR19" s="2231"/>
      <c r="AS19" s="2231"/>
      <c r="AT19" s="2231"/>
      <c r="AU19" s="2231"/>
      <c r="AV19" s="2231"/>
      <c r="AW19" s="2231"/>
      <c r="AX19" s="2231"/>
      <c r="AY19" s="2231"/>
      <c r="AZ19" s="2231"/>
      <c r="BA19" s="2231"/>
      <c r="BB19" s="2231"/>
    </row>
    <row r="20" spans="1:54" ht="7.5" customHeight="1" x14ac:dyDescent="0.15">
      <c r="A20" s="576"/>
      <c r="B20" s="2213"/>
      <c r="C20" s="2213"/>
      <c r="D20" s="597"/>
      <c r="E20" s="2216"/>
      <c r="F20" s="2217"/>
      <c r="G20" s="2217"/>
      <c r="H20" s="2217"/>
      <c r="I20" s="2217"/>
      <c r="J20" s="2217"/>
      <c r="K20" s="2217"/>
      <c r="L20" s="2221"/>
      <c r="M20" s="2222"/>
      <c r="N20" s="2223"/>
      <c r="O20" s="2225"/>
      <c r="P20" s="2222"/>
      <c r="Q20" s="2223"/>
      <c r="R20" s="2225">
        <f t="shared" si="0"/>
        <v>0</v>
      </c>
      <c r="S20" s="2222"/>
      <c r="T20" s="2227"/>
      <c r="X20" s="2231" t="s">
        <v>664</v>
      </c>
      <c r="Y20" s="2231"/>
      <c r="Z20" s="2231"/>
      <c r="AA20" s="2231"/>
      <c r="AB20" s="2231"/>
      <c r="AC20" s="2231"/>
      <c r="AD20" s="2231"/>
      <c r="AE20" s="2231"/>
      <c r="AF20" s="2231"/>
      <c r="AG20" s="2231"/>
      <c r="AH20" s="2231"/>
      <c r="AI20" s="2231"/>
      <c r="AJ20" s="2231"/>
      <c r="AK20" s="2231"/>
      <c r="AL20" s="2231"/>
      <c r="AM20" s="2231"/>
      <c r="AN20" s="2231"/>
      <c r="AO20" s="2231"/>
      <c r="AP20" s="2231"/>
      <c r="AQ20" s="2231"/>
      <c r="AR20" s="2231"/>
      <c r="AS20" s="2231"/>
      <c r="AT20" s="2231"/>
      <c r="AU20" s="2231"/>
      <c r="AV20" s="2231"/>
      <c r="AW20" s="2231"/>
      <c r="AX20" s="2231"/>
      <c r="AY20" s="2231"/>
      <c r="AZ20" s="2231"/>
      <c r="BA20" s="2231"/>
      <c r="BB20" s="2231"/>
    </row>
    <row r="21" spans="1:54" ht="7.5" customHeight="1" x14ac:dyDescent="0.15">
      <c r="A21" s="598"/>
      <c r="B21" s="2238" t="s">
        <v>665</v>
      </c>
      <c r="C21" s="2238"/>
      <c r="D21" s="599"/>
      <c r="E21" s="692"/>
      <c r="F21" s="2239" t="s">
        <v>666</v>
      </c>
      <c r="G21" s="2239"/>
      <c r="H21" s="600"/>
      <c r="I21" s="692"/>
      <c r="J21" s="2241" t="s">
        <v>667</v>
      </c>
      <c r="K21" s="692"/>
      <c r="L21" s="2243">
        <v>57</v>
      </c>
      <c r="M21" s="2244"/>
      <c r="N21" s="2245"/>
      <c r="O21" s="2246">
        <v>19</v>
      </c>
      <c r="P21" s="2244"/>
      <c r="Q21" s="2245"/>
      <c r="R21" s="2246">
        <f t="shared" si="0"/>
        <v>76</v>
      </c>
      <c r="S21" s="2244"/>
      <c r="T21" s="2247"/>
      <c r="X21" s="2231"/>
      <c r="Y21" s="2231"/>
      <c r="Z21" s="2231"/>
      <c r="AA21" s="2231"/>
      <c r="AB21" s="2231"/>
      <c r="AC21" s="2231"/>
      <c r="AD21" s="2231"/>
      <c r="AE21" s="2231"/>
      <c r="AF21" s="2231"/>
      <c r="AG21" s="2231"/>
      <c r="AH21" s="2231"/>
      <c r="AI21" s="2231"/>
      <c r="AJ21" s="2231"/>
      <c r="AK21" s="2231"/>
      <c r="AL21" s="2231"/>
      <c r="AM21" s="2231"/>
      <c r="AN21" s="2231"/>
      <c r="AO21" s="2231"/>
      <c r="AP21" s="2231"/>
      <c r="AQ21" s="2231"/>
      <c r="AR21" s="2231"/>
      <c r="AS21" s="2231"/>
      <c r="AT21" s="2231"/>
      <c r="AU21" s="2231"/>
      <c r="AV21" s="2231"/>
      <c r="AW21" s="2231"/>
      <c r="AX21" s="2231"/>
      <c r="AY21" s="2231"/>
      <c r="AZ21" s="2231"/>
      <c r="BA21" s="2231"/>
      <c r="BB21" s="2231"/>
    </row>
    <row r="22" spans="1:54" ht="7.5" customHeight="1" x14ac:dyDescent="0.15">
      <c r="A22" s="576"/>
      <c r="B22" s="2232"/>
      <c r="C22" s="2232"/>
      <c r="D22" s="690"/>
      <c r="E22" s="689"/>
      <c r="F22" s="2240"/>
      <c r="G22" s="2240"/>
      <c r="H22" s="601"/>
      <c r="I22" s="689"/>
      <c r="J22" s="2242"/>
      <c r="K22" s="689"/>
      <c r="L22" s="2221"/>
      <c r="M22" s="2222"/>
      <c r="N22" s="2223"/>
      <c r="O22" s="2225"/>
      <c r="P22" s="2222"/>
      <c r="Q22" s="2223"/>
      <c r="R22" s="2225"/>
      <c r="S22" s="2222"/>
      <c r="T22" s="2227"/>
      <c r="X22" s="2231" t="s">
        <v>668</v>
      </c>
      <c r="Y22" s="2231"/>
      <c r="Z22" s="2231"/>
      <c r="AA22" s="2231"/>
      <c r="AB22" s="2231"/>
      <c r="AC22" s="2231"/>
      <c r="AD22" s="2231"/>
      <c r="AE22" s="2231"/>
      <c r="AF22" s="2231"/>
      <c r="AG22" s="2231"/>
      <c r="AH22" s="2231"/>
      <c r="AI22" s="2231"/>
      <c r="AJ22" s="2231"/>
      <c r="AK22" s="2231"/>
      <c r="AL22" s="2231"/>
      <c r="AM22" s="2231"/>
      <c r="AN22" s="2231"/>
      <c r="AO22" s="2231"/>
      <c r="AP22" s="2231"/>
      <c r="AQ22" s="2231"/>
      <c r="AR22" s="2231"/>
      <c r="AS22" s="2231"/>
      <c r="AT22" s="2231"/>
      <c r="AU22" s="2231"/>
      <c r="AV22" s="2231"/>
      <c r="AW22" s="2231"/>
      <c r="AX22" s="2231"/>
      <c r="AY22" s="2231"/>
      <c r="AZ22" s="2231"/>
      <c r="BA22" s="2231"/>
      <c r="BB22" s="2231"/>
    </row>
    <row r="23" spans="1:54" ht="7.5" customHeight="1" x14ac:dyDescent="0.15">
      <c r="A23" s="576"/>
      <c r="B23" s="2232"/>
      <c r="C23" s="2232"/>
      <c r="D23" s="577"/>
      <c r="E23" s="573"/>
      <c r="F23" s="2240"/>
      <c r="G23" s="2240"/>
      <c r="H23" s="573"/>
      <c r="I23" s="591"/>
      <c r="J23" s="2182"/>
      <c r="K23" s="579"/>
      <c r="L23" s="2177"/>
      <c r="M23" s="2178"/>
      <c r="N23" s="2179"/>
      <c r="O23" s="2180"/>
      <c r="P23" s="2178"/>
      <c r="Q23" s="2179"/>
      <c r="R23" s="2180"/>
      <c r="S23" s="2178"/>
      <c r="T23" s="2181"/>
      <c r="X23" s="2231"/>
      <c r="Y23" s="2231"/>
      <c r="Z23" s="2231"/>
      <c r="AA23" s="2231"/>
      <c r="AB23" s="2231"/>
      <c r="AC23" s="2231"/>
      <c r="AD23" s="2231"/>
      <c r="AE23" s="2231"/>
      <c r="AF23" s="2231"/>
      <c r="AG23" s="2231"/>
      <c r="AH23" s="2231"/>
      <c r="AI23" s="2231"/>
      <c r="AJ23" s="2231"/>
      <c r="AK23" s="2231"/>
      <c r="AL23" s="2231"/>
      <c r="AM23" s="2231"/>
      <c r="AN23" s="2231"/>
      <c r="AO23" s="2231"/>
      <c r="AP23" s="2231"/>
      <c r="AQ23" s="2231"/>
      <c r="AR23" s="2231"/>
      <c r="AS23" s="2231"/>
      <c r="AT23" s="2231"/>
      <c r="AU23" s="2231"/>
      <c r="AV23" s="2231"/>
      <c r="AW23" s="2231"/>
      <c r="AX23" s="2231"/>
      <c r="AY23" s="2231"/>
      <c r="AZ23" s="2231"/>
      <c r="BA23" s="2231"/>
      <c r="BB23" s="2231"/>
    </row>
    <row r="24" spans="1:54" ht="7.5" customHeight="1" x14ac:dyDescent="0.15">
      <c r="A24" s="576"/>
      <c r="B24" s="2232"/>
      <c r="C24" s="2232"/>
      <c r="D24" s="577"/>
      <c r="E24" s="573"/>
      <c r="F24" s="2240"/>
      <c r="G24" s="2240"/>
      <c r="H24" s="573"/>
      <c r="I24" s="588"/>
      <c r="J24" s="2235" t="s">
        <v>669</v>
      </c>
      <c r="K24" s="573"/>
      <c r="L24" s="2218">
        <v>0</v>
      </c>
      <c r="M24" s="2219"/>
      <c r="N24" s="2220"/>
      <c r="O24" s="2224">
        <v>0</v>
      </c>
      <c r="P24" s="2219"/>
      <c r="Q24" s="2220"/>
      <c r="R24" s="2224">
        <f>SUM(L24:Q26)</f>
        <v>0</v>
      </c>
      <c r="S24" s="2219"/>
      <c r="T24" s="2226"/>
      <c r="X24" s="2231"/>
      <c r="Y24" s="2231"/>
      <c r="Z24" s="2231"/>
      <c r="AA24" s="2231"/>
      <c r="AB24" s="2231"/>
      <c r="AC24" s="2231"/>
      <c r="AD24" s="2231"/>
      <c r="AE24" s="2231"/>
      <c r="AF24" s="2231"/>
      <c r="AG24" s="2231"/>
      <c r="AH24" s="2231"/>
      <c r="AI24" s="2231"/>
      <c r="AJ24" s="2231"/>
      <c r="AK24" s="2231"/>
      <c r="AL24" s="2231"/>
      <c r="AM24" s="2231"/>
      <c r="AN24" s="2231"/>
      <c r="AO24" s="2231"/>
      <c r="AP24" s="2231"/>
      <c r="AQ24" s="2231"/>
      <c r="AR24" s="2231"/>
      <c r="AS24" s="2231"/>
      <c r="AT24" s="2231"/>
      <c r="AU24" s="2231"/>
      <c r="AV24" s="2231"/>
      <c r="AW24" s="2231"/>
      <c r="AX24" s="2231"/>
      <c r="AY24" s="2231"/>
      <c r="AZ24" s="2231"/>
      <c r="BA24" s="2231"/>
      <c r="BB24" s="2231"/>
    </row>
    <row r="25" spans="1:54" ht="7.5" customHeight="1" x14ac:dyDescent="0.15">
      <c r="A25" s="576"/>
      <c r="B25" s="2232"/>
      <c r="C25" s="2232"/>
      <c r="D25" s="577"/>
      <c r="E25" s="573"/>
      <c r="F25" s="2240"/>
      <c r="G25" s="2240"/>
      <c r="H25" s="573"/>
      <c r="I25" s="591"/>
      <c r="J25" s="2236"/>
      <c r="K25" s="573"/>
      <c r="L25" s="2221"/>
      <c r="M25" s="2222"/>
      <c r="N25" s="2223"/>
      <c r="O25" s="2225"/>
      <c r="P25" s="2222"/>
      <c r="Q25" s="2223"/>
      <c r="R25" s="2225"/>
      <c r="S25" s="2222"/>
      <c r="T25" s="2227"/>
      <c r="X25" s="2231"/>
      <c r="Y25" s="2231"/>
      <c r="Z25" s="2231"/>
      <c r="AA25" s="2231"/>
      <c r="AB25" s="2231"/>
      <c r="AC25" s="2231"/>
      <c r="AD25" s="2231"/>
      <c r="AE25" s="2231"/>
      <c r="AF25" s="2231"/>
      <c r="AG25" s="2231"/>
      <c r="AH25" s="2231"/>
      <c r="AI25" s="2231"/>
      <c r="AJ25" s="2231"/>
      <c r="AK25" s="2231"/>
      <c r="AL25" s="2231"/>
      <c r="AM25" s="2231"/>
      <c r="AN25" s="2231"/>
      <c r="AO25" s="2231"/>
      <c r="AP25" s="2231"/>
      <c r="AQ25" s="2231"/>
      <c r="AR25" s="2231"/>
      <c r="AS25" s="2231"/>
      <c r="AT25" s="2231"/>
      <c r="AU25" s="2231"/>
      <c r="AV25" s="2231"/>
      <c r="AW25" s="2231"/>
      <c r="AX25" s="2231"/>
      <c r="AY25" s="2231"/>
      <c r="AZ25" s="2231"/>
      <c r="BA25" s="2231"/>
      <c r="BB25" s="2231"/>
    </row>
    <row r="26" spans="1:54" ht="7.5" customHeight="1" x14ac:dyDescent="0.15">
      <c r="A26" s="576"/>
      <c r="B26" s="2232"/>
      <c r="C26" s="2232"/>
      <c r="D26" s="577"/>
      <c r="E26" s="573"/>
      <c r="F26" s="2240"/>
      <c r="G26" s="2240"/>
      <c r="H26" s="573"/>
      <c r="I26" s="591"/>
      <c r="J26" s="2237"/>
      <c r="K26" s="579"/>
      <c r="L26" s="2177"/>
      <c r="M26" s="2178"/>
      <c r="N26" s="2179"/>
      <c r="O26" s="2180"/>
      <c r="P26" s="2178"/>
      <c r="Q26" s="2179"/>
      <c r="R26" s="2180"/>
      <c r="S26" s="2178"/>
      <c r="T26" s="2181"/>
    </row>
    <row r="27" spans="1:54" ht="7.5" customHeight="1" x14ac:dyDescent="0.15">
      <c r="A27" s="576"/>
      <c r="B27" s="2232"/>
      <c r="C27" s="2232"/>
      <c r="D27" s="577"/>
      <c r="E27" s="588"/>
      <c r="F27" s="2157" t="s">
        <v>670</v>
      </c>
      <c r="G27" s="2157"/>
      <c r="H27" s="2157"/>
      <c r="I27" s="2157"/>
      <c r="J27" s="2157"/>
      <c r="K27" s="573"/>
      <c r="L27" s="2218">
        <v>15</v>
      </c>
      <c r="M27" s="2219"/>
      <c r="N27" s="2220"/>
      <c r="O27" s="2224">
        <v>1</v>
      </c>
      <c r="P27" s="2219"/>
      <c r="Q27" s="2220"/>
      <c r="R27" s="2224">
        <f>L27+O27</f>
        <v>16</v>
      </c>
      <c r="S27" s="2219"/>
      <c r="T27" s="2226"/>
    </row>
    <row r="28" spans="1:54" ht="7.5" customHeight="1" x14ac:dyDescent="0.15">
      <c r="A28" s="576"/>
      <c r="B28" s="2232"/>
      <c r="C28" s="2232"/>
      <c r="D28" s="577"/>
      <c r="E28" s="591"/>
      <c r="F28" s="2242"/>
      <c r="G28" s="2242"/>
      <c r="H28" s="2242"/>
      <c r="I28" s="2242"/>
      <c r="J28" s="2242"/>
      <c r="K28" s="573"/>
      <c r="L28" s="2221"/>
      <c r="M28" s="2222"/>
      <c r="N28" s="2223"/>
      <c r="O28" s="2225"/>
      <c r="P28" s="2222"/>
      <c r="Q28" s="2223"/>
      <c r="R28" s="2225"/>
      <c r="S28" s="2222"/>
      <c r="T28" s="2227"/>
    </row>
    <row r="29" spans="1:54" ht="7.5" customHeight="1" x14ac:dyDescent="0.15">
      <c r="A29" s="576"/>
      <c r="B29" s="2232"/>
      <c r="C29" s="2232"/>
      <c r="D29" s="577"/>
      <c r="E29" s="578"/>
      <c r="F29" s="2182"/>
      <c r="G29" s="2182"/>
      <c r="H29" s="2182"/>
      <c r="I29" s="2182"/>
      <c r="J29" s="2182"/>
      <c r="K29" s="579"/>
      <c r="L29" s="2177"/>
      <c r="M29" s="2178"/>
      <c r="N29" s="2179"/>
      <c r="O29" s="2180"/>
      <c r="P29" s="2178"/>
      <c r="Q29" s="2179"/>
      <c r="R29" s="2180"/>
      <c r="S29" s="2178"/>
      <c r="T29" s="2181"/>
    </row>
    <row r="30" spans="1:54" ht="7.5" customHeight="1" x14ac:dyDescent="0.15">
      <c r="A30" s="576"/>
      <c r="B30" s="2232"/>
      <c r="C30" s="2232"/>
      <c r="D30" s="577"/>
      <c r="E30" s="591"/>
      <c r="F30" s="2248" t="s">
        <v>515</v>
      </c>
      <c r="G30" s="2248"/>
      <c r="H30" s="2248"/>
      <c r="I30" s="2248"/>
      <c r="J30" s="2248"/>
      <c r="K30" s="602"/>
      <c r="L30" s="2251">
        <v>7</v>
      </c>
      <c r="M30" s="2252"/>
      <c r="N30" s="2253"/>
      <c r="O30" s="2260">
        <v>0</v>
      </c>
      <c r="P30" s="2252"/>
      <c r="Q30" s="2253"/>
      <c r="R30" s="2260">
        <f>SUM(L30:Q32)</f>
        <v>7</v>
      </c>
      <c r="S30" s="2252"/>
      <c r="T30" s="2263"/>
    </row>
    <row r="31" spans="1:54" ht="7.5" customHeight="1" x14ac:dyDescent="0.15">
      <c r="A31" s="576"/>
      <c r="B31" s="2232"/>
      <c r="C31" s="2232"/>
      <c r="D31" s="577"/>
      <c r="E31" s="591"/>
      <c r="F31" s="2249"/>
      <c r="G31" s="2249"/>
      <c r="H31" s="2249"/>
      <c r="I31" s="2249"/>
      <c r="J31" s="2249"/>
      <c r="K31" s="602"/>
      <c r="L31" s="2254"/>
      <c r="M31" s="2255"/>
      <c r="N31" s="2256"/>
      <c r="O31" s="2261"/>
      <c r="P31" s="2255"/>
      <c r="Q31" s="2256"/>
      <c r="R31" s="2261"/>
      <c r="S31" s="2255"/>
      <c r="T31" s="2264"/>
    </row>
    <row r="32" spans="1:54" ht="7.5" customHeight="1" x14ac:dyDescent="0.15">
      <c r="A32" s="576"/>
      <c r="B32" s="2232"/>
      <c r="C32" s="2232"/>
      <c r="D32" s="577"/>
      <c r="E32" s="591"/>
      <c r="F32" s="2250"/>
      <c r="G32" s="2250"/>
      <c r="H32" s="2250"/>
      <c r="I32" s="2250"/>
      <c r="J32" s="2250"/>
      <c r="K32" s="602"/>
      <c r="L32" s="2257"/>
      <c r="M32" s="2258"/>
      <c r="N32" s="2259"/>
      <c r="O32" s="2262"/>
      <c r="P32" s="2258"/>
      <c r="Q32" s="2259"/>
      <c r="R32" s="2262"/>
      <c r="S32" s="2258"/>
      <c r="T32" s="2265"/>
    </row>
    <row r="33" spans="1:54" ht="7.5" customHeight="1" x14ac:dyDescent="0.15">
      <c r="A33" s="576"/>
      <c r="B33" s="2266" t="s">
        <v>837</v>
      </c>
      <c r="C33" s="2266"/>
      <c r="D33" s="577"/>
      <c r="E33" s="588"/>
      <c r="F33" s="2157" t="s">
        <v>148</v>
      </c>
      <c r="G33" s="2157"/>
      <c r="H33" s="2157"/>
      <c r="I33" s="2157"/>
      <c r="J33" s="2157"/>
      <c r="K33" s="594"/>
      <c r="L33" s="2218">
        <f>SUM(L21:N32)</f>
        <v>79</v>
      </c>
      <c r="M33" s="2219"/>
      <c r="N33" s="2220"/>
      <c r="O33" s="2224">
        <f>SUM(O21:Q32)</f>
        <v>20</v>
      </c>
      <c r="P33" s="2219"/>
      <c r="Q33" s="2220"/>
      <c r="R33" s="2224">
        <f>SUM(R21:T32)</f>
        <v>99</v>
      </c>
      <c r="S33" s="2219"/>
      <c r="T33" s="2226"/>
    </row>
    <row r="34" spans="1:54" ht="7.5" customHeight="1" x14ac:dyDescent="0.15">
      <c r="A34" s="576"/>
      <c r="B34" s="2266"/>
      <c r="C34" s="2266"/>
      <c r="D34" s="577"/>
      <c r="E34" s="591"/>
      <c r="F34" s="2242"/>
      <c r="G34" s="2242"/>
      <c r="H34" s="2242"/>
      <c r="I34" s="2242"/>
      <c r="J34" s="2242"/>
      <c r="K34" s="573"/>
      <c r="L34" s="2221"/>
      <c r="M34" s="2222"/>
      <c r="N34" s="2223"/>
      <c r="O34" s="2225"/>
      <c r="P34" s="2222"/>
      <c r="Q34" s="2223"/>
      <c r="R34" s="2225">
        <f>L34+O34</f>
        <v>0</v>
      </c>
      <c r="S34" s="2222"/>
      <c r="T34" s="2227"/>
      <c r="W34" s="2165" t="s">
        <v>671</v>
      </c>
      <c r="X34" s="2274"/>
      <c r="Y34" s="2274"/>
      <c r="Z34" s="2274"/>
      <c r="AA34" s="2274"/>
      <c r="AB34" s="2274"/>
      <c r="AC34" s="2274"/>
      <c r="AD34" s="2274"/>
      <c r="AE34" s="2274"/>
      <c r="AF34" s="2274"/>
      <c r="AG34" s="2274"/>
      <c r="AH34" s="2274"/>
      <c r="AI34" s="2274"/>
      <c r="AJ34" s="2274"/>
      <c r="AK34" s="2274"/>
    </row>
    <row r="35" spans="1:54" ht="7.5" customHeight="1" x14ac:dyDescent="0.15">
      <c r="A35" s="603"/>
      <c r="B35" s="2267"/>
      <c r="C35" s="2267"/>
      <c r="D35" s="604"/>
      <c r="E35" s="605"/>
      <c r="F35" s="2268"/>
      <c r="G35" s="2268"/>
      <c r="H35" s="2268"/>
      <c r="I35" s="2268"/>
      <c r="J35" s="2268"/>
      <c r="K35" s="575"/>
      <c r="L35" s="2269"/>
      <c r="M35" s="2270"/>
      <c r="N35" s="2271"/>
      <c r="O35" s="2272"/>
      <c r="P35" s="2270"/>
      <c r="Q35" s="2271"/>
      <c r="R35" s="2272">
        <f>L35+O35</f>
        <v>0</v>
      </c>
      <c r="S35" s="2270"/>
      <c r="T35" s="2273"/>
      <c r="W35" s="2164"/>
      <c r="X35" s="2164"/>
      <c r="Y35" s="2164"/>
      <c r="Z35" s="2164"/>
      <c r="AA35" s="2164"/>
      <c r="AB35" s="2164"/>
      <c r="AC35" s="2164"/>
      <c r="AD35" s="2164"/>
      <c r="AE35" s="2164"/>
      <c r="AF35" s="2164"/>
      <c r="AG35" s="2164"/>
      <c r="AH35" s="2164"/>
      <c r="AI35" s="2164"/>
      <c r="AJ35" s="2164"/>
      <c r="AK35" s="2164"/>
    </row>
    <row r="36" spans="1:54" ht="7.5" customHeight="1" x14ac:dyDescent="0.15">
      <c r="A36" s="576"/>
      <c r="B36" s="2242" t="s">
        <v>672</v>
      </c>
      <c r="C36" s="2242"/>
      <c r="D36" s="2242"/>
      <c r="E36" s="2242"/>
      <c r="F36" s="2242"/>
      <c r="G36" s="2242"/>
      <c r="H36" s="606"/>
      <c r="I36" s="688"/>
      <c r="J36" s="2182" t="s">
        <v>673</v>
      </c>
      <c r="K36" s="573"/>
      <c r="L36" s="2221">
        <v>32</v>
      </c>
      <c r="M36" s="2222"/>
      <c r="N36" s="2223"/>
      <c r="O36" s="2225">
        <v>17</v>
      </c>
      <c r="P36" s="2222"/>
      <c r="Q36" s="2223"/>
      <c r="R36" s="2225">
        <f>L36+O36</f>
        <v>49</v>
      </c>
      <c r="S36" s="2222"/>
      <c r="T36" s="2227"/>
      <c r="V36" s="2275" t="s">
        <v>546</v>
      </c>
      <c r="W36" s="2276"/>
      <c r="X36" s="2276"/>
      <c r="Y36" s="2276"/>
      <c r="Z36" s="2276"/>
      <c r="AA36" s="2276"/>
      <c r="AB36" s="2275" t="s">
        <v>674</v>
      </c>
      <c r="AC36" s="2276"/>
      <c r="AD36" s="2276"/>
      <c r="AE36" s="2276"/>
      <c r="AF36" s="2276"/>
      <c r="AG36" s="2276"/>
      <c r="AH36" s="2276"/>
      <c r="AI36" s="2276"/>
      <c r="AJ36" s="2279"/>
      <c r="AK36" s="2275" t="s">
        <v>675</v>
      </c>
      <c r="AL36" s="2276"/>
      <c r="AM36" s="2276"/>
      <c r="AN36" s="2276"/>
      <c r="AO36" s="2276"/>
      <c r="AP36" s="2276"/>
      <c r="AQ36" s="2276"/>
      <c r="AR36" s="2276"/>
      <c r="AS36" s="2279"/>
      <c r="AT36" s="2275" t="s">
        <v>148</v>
      </c>
      <c r="AU36" s="2276"/>
      <c r="AV36" s="2276"/>
      <c r="AW36" s="2276"/>
      <c r="AX36" s="2276"/>
      <c r="AY36" s="2276"/>
      <c r="AZ36" s="2276"/>
      <c r="BA36" s="2276"/>
      <c r="BB36" s="2279"/>
    </row>
    <row r="37" spans="1:54" ht="7.5" customHeight="1" x14ac:dyDescent="0.15">
      <c r="A37" s="576"/>
      <c r="B37" s="2242"/>
      <c r="C37" s="2242"/>
      <c r="D37" s="2242"/>
      <c r="E37" s="2242"/>
      <c r="F37" s="2242"/>
      <c r="G37" s="2242"/>
      <c r="H37" s="606"/>
      <c r="I37" s="688"/>
      <c r="J37" s="2196"/>
      <c r="K37" s="573"/>
      <c r="L37" s="2221"/>
      <c r="M37" s="2222"/>
      <c r="N37" s="2223"/>
      <c r="O37" s="2225"/>
      <c r="P37" s="2222"/>
      <c r="Q37" s="2223"/>
      <c r="R37" s="2225"/>
      <c r="S37" s="2222"/>
      <c r="T37" s="2227"/>
      <c r="V37" s="2277"/>
      <c r="W37" s="2278"/>
      <c r="X37" s="2278"/>
      <c r="Y37" s="2278"/>
      <c r="Z37" s="2278"/>
      <c r="AA37" s="2278"/>
      <c r="AB37" s="2277"/>
      <c r="AC37" s="2278"/>
      <c r="AD37" s="2278"/>
      <c r="AE37" s="2278"/>
      <c r="AF37" s="2278"/>
      <c r="AG37" s="2278"/>
      <c r="AH37" s="2278"/>
      <c r="AI37" s="2278"/>
      <c r="AJ37" s="2280"/>
      <c r="AK37" s="2277"/>
      <c r="AL37" s="2278"/>
      <c r="AM37" s="2278"/>
      <c r="AN37" s="2278"/>
      <c r="AO37" s="2278"/>
      <c r="AP37" s="2278"/>
      <c r="AQ37" s="2278"/>
      <c r="AR37" s="2278"/>
      <c r="AS37" s="2280"/>
      <c r="AT37" s="2277"/>
      <c r="AU37" s="2278"/>
      <c r="AV37" s="2278"/>
      <c r="AW37" s="2278"/>
      <c r="AX37" s="2278"/>
      <c r="AY37" s="2278"/>
      <c r="AZ37" s="2278"/>
      <c r="BA37" s="2278"/>
      <c r="BB37" s="2280"/>
    </row>
    <row r="38" spans="1:54" ht="7.5" customHeight="1" x14ac:dyDescent="0.15">
      <c r="A38" s="576"/>
      <c r="B38" s="2242"/>
      <c r="C38" s="2242"/>
      <c r="D38" s="2242"/>
      <c r="E38" s="2242"/>
      <c r="F38" s="2242"/>
      <c r="G38" s="2242"/>
      <c r="H38" s="577"/>
      <c r="I38" s="573"/>
      <c r="J38" s="2196"/>
      <c r="K38" s="573"/>
      <c r="L38" s="2177"/>
      <c r="M38" s="2178"/>
      <c r="N38" s="2179"/>
      <c r="O38" s="2180"/>
      <c r="P38" s="2178"/>
      <c r="Q38" s="2179"/>
      <c r="R38" s="2180"/>
      <c r="S38" s="2178"/>
      <c r="T38" s="2181"/>
      <c r="V38" s="576"/>
      <c r="W38" s="2238" t="s">
        <v>676</v>
      </c>
      <c r="X38" s="577"/>
      <c r="Y38" s="2285"/>
      <c r="Z38" s="2286"/>
      <c r="AA38" s="2286"/>
      <c r="AB38" s="576"/>
      <c r="AC38" s="2217" t="s">
        <v>637</v>
      </c>
      <c r="AD38" s="577"/>
      <c r="AE38" s="573"/>
      <c r="AF38" s="2217" t="s">
        <v>638</v>
      </c>
      <c r="AG38" s="577"/>
      <c r="AH38" s="573"/>
      <c r="AI38" s="2217" t="s">
        <v>148</v>
      </c>
      <c r="AJ38" s="607"/>
      <c r="AK38" s="573"/>
      <c r="AL38" s="2217" t="s">
        <v>637</v>
      </c>
      <c r="AM38" s="577"/>
      <c r="AN38" s="573"/>
      <c r="AO38" s="2217" t="s">
        <v>638</v>
      </c>
      <c r="AP38" s="577"/>
      <c r="AQ38" s="573"/>
      <c r="AR38" s="2217" t="s">
        <v>148</v>
      </c>
      <c r="AS38" s="573"/>
      <c r="AT38" s="576"/>
      <c r="AU38" s="2217" t="s">
        <v>637</v>
      </c>
      <c r="AV38" s="577"/>
      <c r="AW38" s="573"/>
      <c r="AX38" s="2217" t="s">
        <v>638</v>
      </c>
      <c r="AY38" s="577"/>
      <c r="AZ38" s="573"/>
      <c r="BA38" s="2217" t="s">
        <v>148</v>
      </c>
      <c r="BB38" s="607"/>
    </row>
    <row r="39" spans="1:54" ht="7.5" customHeight="1" x14ac:dyDescent="0.15">
      <c r="A39" s="576"/>
      <c r="B39" s="2242"/>
      <c r="C39" s="2242"/>
      <c r="D39" s="2242"/>
      <c r="E39" s="2242"/>
      <c r="F39" s="2242"/>
      <c r="G39" s="2242"/>
      <c r="H39" s="577"/>
      <c r="I39" s="594"/>
      <c r="J39" s="2196" t="s">
        <v>653</v>
      </c>
      <c r="K39" s="594"/>
      <c r="L39" s="2218">
        <v>2</v>
      </c>
      <c r="M39" s="2219"/>
      <c r="N39" s="2220"/>
      <c r="O39" s="2224">
        <v>2</v>
      </c>
      <c r="P39" s="2219"/>
      <c r="Q39" s="2220"/>
      <c r="R39" s="2224">
        <f>L39+O39</f>
        <v>4</v>
      </c>
      <c r="S39" s="2219"/>
      <c r="T39" s="2226"/>
      <c r="V39" s="576"/>
      <c r="W39" s="2232"/>
      <c r="X39" s="577"/>
      <c r="Y39" s="2287"/>
      <c r="Z39" s="2288"/>
      <c r="AA39" s="2288"/>
      <c r="AB39" s="580"/>
      <c r="AC39" s="2175"/>
      <c r="AD39" s="593"/>
      <c r="AE39" s="579"/>
      <c r="AF39" s="2175"/>
      <c r="AG39" s="593"/>
      <c r="AH39" s="579"/>
      <c r="AI39" s="2175"/>
      <c r="AJ39" s="608"/>
      <c r="AK39" s="579"/>
      <c r="AL39" s="2175"/>
      <c r="AM39" s="593"/>
      <c r="AN39" s="579"/>
      <c r="AO39" s="2175"/>
      <c r="AP39" s="593"/>
      <c r="AQ39" s="579"/>
      <c r="AR39" s="2175"/>
      <c r="AS39" s="579"/>
      <c r="AT39" s="580"/>
      <c r="AU39" s="2175"/>
      <c r="AV39" s="593"/>
      <c r="AW39" s="579"/>
      <c r="AX39" s="2175"/>
      <c r="AY39" s="593"/>
      <c r="AZ39" s="579"/>
      <c r="BA39" s="2175"/>
      <c r="BB39" s="608"/>
    </row>
    <row r="40" spans="1:54" ht="7.5" customHeight="1" x14ac:dyDescent="0.15">
      <c r="A40" s="576"/>
      <c r="B40" s="2242"/>
      <c r="C40" s="2242"/>
      <c r="D40" s="2242"/>
      <c r="E40" s="2242"/>
      <c r="F40" s="2242"/>
      <c r="G40" s="2242"/>
      <c r="H40" s="577"/>
      <c r="I40" s="573"/>
      <c r="J40" s="2196"/>
      <c r="K40" s="573"/>
      <c r="L40" s="2221"/>
      <c r="M40" s="2222"/>
      <c r="N40" s="2223"/>
      <c r="O40" s="2225"/>
      <c r="P40" s="2222"/>
      <c r="Q40" s="2223"/>
      <c r="R40" s="2225"/>
      <c r="S40" s="2222"/>
      <c r="T40" s="2227"/>
      <c r="V40" s="576"/>
      <c r="W40" s="2232"/>
      <c r="X40" s="577"/>
      <c r="Y40" s="573"/>
      <c r="Z40" s="2157" t="s">
        <v>677</v>
      </c>
      <c r="AA40" s="573"/>
      <c r="AB40" s="2289">
        <v>2</v>
      </c>
      <c r="AC40" s="2281"/>
      <c r="AD40" s="2282"/>
      <c r="AE40" s="2291">
        <v>1</v>
      </c>
      <c r="AF40" s="2281"/>
      <c r="AG40" s="2282"/>
      <c r="AH40" s="2291">
        <f>AB40+AE40</f>
        <v>3</v>
      </c>
      <c r="AI40" s="2281"/>
      <c r="AJ40" s="2293"/>
      <c r="AK40" s="2281">
        <v>0</v>
      </c>
      <c r="AL40" s="2281"/>
      <c r="AM40" s="2282"/>
      <c r="AN40" s="2291">
        <v>1</v>
      </c>
      <c r="AO40" s="2281"/>
      <c r="AP40" s="2282"/>
      <c r="AQ40" s="2291">
        <f>AK40+AN40</f>
        <v>1</v>
      </c>
      <c r="AR40" s="2281"/>
      <c r="AS40" s="2281"/>
      <c r="AT40" s="2289">
        <f>SUM(AB40,AK40)</f>
        <v>2</v>
      </c>
      <c r="AU40" s="2281"/>
      <c r="AV40" s="2282"/>
      <c r="AW40" s="2291">
        <f>AE40+AN40</f>
        <v>2</v>
      </c>
      <c r="AX40" s="2281"/>
      <c r="AY40" s="2282"/>
      <c r="AZ40" s="2291">
        <f>AT40+AW40</f>
        <v>4</v>
      </c>
      <c r="BA40" s="2281"/>
      <c r="BB40" s="2293"/>
    </row>
    <row r="41" spans="1:54" ht="7.5" customHeight="1" x14ac:dyDescent="0.15">
      <c r="A41" s="576"/>
      <c r="B41" s="2242"/>
      <c r="C41" s="2242"/>
      <c r="D41" s="2242"/>
      <c r="E41" s="2242"/>
      <c r="F41" s="2242"/>
      <c r="G41" s="2242"/>
      <c r="H41" s="577"/>
      <c r="I41" s="579"/>
      <c r="J41" s="2196"/>
      <c r="K41" s="573"/>
      <c r="L41" s="2177"/>
      <c r="M41" s="2178"/>
      <c r="N41" s="2179"/>
      <c r="O41" s="2180"/>
      <c r="P41" s="2178"/>
      <c r="Q41" s="2179"/>
      <c r="R41" s="2180"/>
      <c r="S41" s="2178"/>
      <c r="T41" s="2181"/>
      <c r="V41" s="576"/>
      <c r="W41" s="2232"/>
      <c r="X41" s="577"/>
      <c r="Y41" s="579"/>
      <c r="Z41" s="2182"/>
      <c r="AA41" s="579"/>
      <c r="AB41" s="2290"/>
      <c r="AC41" s="2283"/>
      <c r="AD41" s="2284"/>
      <c r="AE41" s="2292"/>
      <c r="AF41" s="2283"/>
      <c r="AG41" s="2284"/>
      <c r="AH41" s="2292"/>
      <c r="AI41" s="2283"/>
      <c r="AJ41" s="2294"/>
      <c r="AK41" s="2283"/>
      <c r="AL41" s="2283"/>
      <c r="AM41" s="2284"/>
      <c r="AN41" s="2292"/>
      <c r="AO41" s="2283"/>
      <c r="AP41" s="2284"/>
      <c r="AQ41" s="2292"/>
      <c r="AR41" s="2283"/>
      <c r="AS41" s="2283"/>
      <c r="AT41" s="2290"/>
      <c r="AU41" s="2283"/>
      <c r="AV41" s="2284"/>
      <c r="AW41" s="2292"/>
      <c r="AX41" s="2283"/>
      <c r="AY41" s="2284"/>
      <c r="AZ41" s="2292"/>
      <c r="BA41" s="2283"/>
      <c r="BB41" s="2294"/>
    </row>
    <row r="42" spans="1:54" ht="7.5" customHeight="1" x14ac:dyDescent="0.15">
      <c r="A42" s="609"/>
      <c r="B42" s="2302" t="s">
        <v>678</v>
      </c>
      <c r="C42" s="2302"/>
      <c r="D42" s="2302"/>
      <c r="E42" s="2302"/>
      <c r="F42" s="2302"/>
      <c r="G42" s="2302"/>
      <c r="H42" s="610"/>
      <c r="I42" s="594"/>
      <c r="J42" s="2157" t="s">
        <v>148</v>
      </c>
      <c r="K42" s="594"/>
      <c r="L42" s="2218">
        <f>SUM(L36:N41)</f>
        <v>34</v>
      </c>
      <c r="M42" s="2219"/>
      <c r="N42" s="2220"/>
      <c r="O42" s="2224">
        <f>SUM(O36:Q41)</f>
        <v>19</v>
      </c>
      <c r="P42" s="2219"/>
      <c r="Q42" s="2220"/>
      <c r="R42" s="2224">
        <f t="shared" ref="R42:R50" si="1">L42+O42</f>
        <v>53</v>
      </c>
      <c r="S42" s="2219"/>
      <c r="T42" s="2226"/>
      <c r="V42" s="576"/>
      <c r="W42" s="2232"/>
      <c r="X42" s="577"/>
      <c r="Y42" s="573"/>
      <c r="Z42" s="2157" t="s">
        <v>679</v>
      </c>
      <c r="AA42" s="573"/>
      <c r="AB42" s="2289">
        <v>0</v>
      </c>
      <c r="AC42" s="2281"/>
      <c r="AD42" s="2282"/>
      <c r="AE42" s="2291">
        <v>0</v>
      </c>
      <c r="AF42" s="2281"/>
      <c r="AG42" s="2282"/>
      <c r="AH42" s="2291">
        <f>AB42+AE42</f>
        <v>0</v>
      </c>
      <c r="AI42" s="2281"/>
      <c r="AJ42" s="2293"/>
      <c r="AK42" s="2281">
        <v>0</v>
      </c>
      <c r="AL42" s="2281"/>
      <c r="AM42" s="2282"/>
      <c r="AN42" s="2291">
        <v>0</v>
      </c>
      <c r="AO42" s="2281"/>
      <c r="AP42" s="2282"/>
      <c r="AQ42" s="2291">
        <f>SUM(AK42:AP43)</f>
        <v>0</v>
      </c>
      <c r="AR42" s="2281"/>
      <c r="AS42" s="2281"/>
      <c r="AT42" s="2289">
        <f>SUM(AB42,AK42)</f>
        <v>0</v>
      </c>
      <c r="AU42" s="2281"/>
      <c r="AV42" s="2282"/>
      <c r="AW42" s="2291">
        <f>SUM(AE42,AN42)</f>
        <v>0</v>
      </c>
      <c r="AX42" s="2281"/>
      <c r="AY42" s="2282"/>
      <c r="AZ42" s="2291">
        <f>AT42+AW42</f>
        <v>0</v>
      </c>
      <c r="BA42" s="2281"/>
      <c r="BB42" s="2293"/>
    </row>
    <row r="43" spans="1:54" ht="7.5" customHeight="1" x14ac:dyDescent="0.15">
      <c r="A43" s="609"/>
      <c r="B43" s="2302"/>
      <c r="C43" s="2302"/>
      <c r="D43" s="2302"/>
      <c r="E43" s="2302"/>
      <c r="F43" s="2302"/>
      <c r="G43" s="2302"/>
      <c r="H43" s="610"/>
      <c r="I43" s="573"/>
      <c r="J43" s="2242"/>
      <c r="K43" s="573"/>
      <c r="L43" s="2221"/>
      <c r="M43" s="2222"/>
      <c r="N43" s="2223"/>
      <c r="O43" s="2225"/>
      <c r="P43" s="2222"/>
      <c r="Q43" s="2223"/>
      <c r="R43" s="2225">
        <f t="shared" si="1"/>
        <v>0</v>
      </c>
      <c r="S43" s="2222"/>
      <c r="T43" s="2227"/>
      <c r="V43" s="576"/>
      <c r="W43" s="2232"/>
      <c r="X43" s="577"/>
      <c r="Y43" s="579"/>
      <c r="Z43" s="2182"/>
      <c r="AA43" s="579"/>
      <c r="AB43" s="2290"/>
      <c r="AC43" s="2283"/>
      <c r="AD43" s="2284"/>
      <c r="AE43" s="2292"/>
      <c r="AF43" s="2283"/>
      <c r="AG43" s="2284"/>
      <c r="AH43" s="2292"/>
      <c r="AI43" s="2283"/>
      <c r="AJ43" s="2294"/>
      <c r="AK43" s="2283"/>
      <c r="AL43" s="2283"/>
      <c r="AM43" s="2284"/>
      <c r="AN43" s="2292"/>
      <c r="AO43" s="2283"/>
      <c r="AP43" s="2284"/>
      <c r="AQ43" s="2292"/>
      <c r="AR43" s="2283"/>
      <c r="AS43" s="2283"/>
      <c r="AT43" s="2290"/>
      <c r="AU43" s="2283"/>
      <c r="AV43" s="2284"/>
      <c r="AW43" s="2292"/>
      <c r="AX43" s="2283"/>
      <c r="AY43" s="2284"/>
      <c r="AZ43" s="2292"/>
      <c r="BA43" s="2283"/>
      <c r="BB43" s="2294"/>
    </row>
    <row r="44" spans="1:54" ht="7.5" customHeight="1" x14ac:dyDescent="0.15">
      <c r="A44" s="609"/>
      <c r="B44" s="2302"/>
      <c r="C44" s="2302"/>
      <c r="D44" s="2302"/>
      <c r="E44" s="2302"/>
      <c r="F44" s="2302"/>
      <c r="G44" s="2302"/>
      <c r="H44" s="610"/>
      <c r="I44" s="573"/>
      <c r="J44" s="2242"/>
      <c r="K44" s="573"/>
      <c r="L44" s="2221"/>
      <c r="M44" s="2222"/>
      <c r="N44" s="2223"/>
      <c r="O44" s="2225"/>
      <c r="P44" s="2222"/>
      <c r="Q44" s="2223"/>
      <c r="R44" s="2225">
        <f t="shared" si="1"/>
        <v>0</v>
      </c>
      <c r="S44" s="2222"/>
      <c r="T44" s="2227"/>
      <c r="V44" s="576"/>
      <c r="W44" s="2232"/>
      <c r="X44" s="577"/>
      <c r="Y44" s="573"/>
      <c r="Z44" s="2157" t="s">
        <v>680</v>
      </c>
      <c r="AA44" s="573"/>
      <c r="AB44" s="2289">
        <v>72</v>
      </c>
      <c r="AC44" s="2281"/>
      <c r="AD44" s="2282"/>
      <c r="AE44" s="2291">
        <v>11</v>
      </c>
      <c r="AF44" s="2281"/>
      <c r="AG44" s="2282"/>
      <c r="AH44" s="2291">
        <f>AB44+AE44</f>
        <v>83</v>
      </c>
      <c r="AI44" s="2281"/>
      <c r="AJ44" s="2293"/>
      <c r="AK44" s="2289">
        <v>4</v>
      </c>
      <c r="AL44" s="2281"/>
      <c r="AM44" s="2282"/>
      <c r="AN44" s="2291">
        <v>1</v>
      </c>
      <c r="AO44" s="2281"/>
      <c r="AP44" s="2282"/>
      <c r="AQ44" s="2291">
        <f>AK44+AN44</f>
        <v>5</v>
      </c>
      <c r="AR44" s="2281"/>
      <c r="AS44" s="2293"/>
      <c r="AT44" s="2289">
        <f>AB44+AK44</f>
        <v>76</v>
      </c>
      <c r="AU44" s="2281"/>
      <c r="AV44" s="2282"/>
      <c r="AW44" s="2291">
        <f>AE44+AN44</f>
        <v>12</v>
      </c>
      <c r="AX44" s="2281"/>
      <c r="AY44" s="2282"/>
      <c r="AZ44" s="2291">
        <f>AT44+AW44</f>
        <v>88</v>
      </c>
      <c r="BA44" s="2281"/>
      <c r="BB44" s="2293"/>
    </row>
    <row r="45" spans="1:54" ht="7.5" customHeight="1" x14ac:dyDescent="0.15">
      <c r="A45" s="711"/>
      <c r="B45" s="2310" t="s">
        <v>838</v>
      </c>
      <c r="C45" s="2310"/>
      <c r="D45" s="2310"/>
      <c r="E45" s="2310"/>
      <c r="F45" s="2310"/>
      <c r="G45" s="2310"/>
      <c r="H45" s="2310"/>
      <c r="I45" s="2310"/>
      <c r="J45" s="2310"/>
      <c r="K45" s="712"/>
      <c r="L45" s="2306">
        <v>10</v>
      </c>
      <c r="M45" s="2307"/>
      <c r="N45" s="2308"/>
      <c r="O45" s="2309">
        <v>5</v>
      </c>
      <c r="P45" s="2307"/>
      <c r="Q45" s="2308"/>
      <c r="R45" s="2309">
        <f>SUM(L45:Q47)</f>
        <v>15</v>
      </c>
      <c r="S45" s="2307"/>
      <c r="T45" s="2316"/>
      <c r="V45" s="576"/>
      <c r="W45" s="2232"/>
      <c r="X45" s="577"/>
      <c r="Y45" s="573"/>
      <c r="Z45" s="2242"/>
      <c r="AA45" s="573"/>
      <c r="AB45" s="2303"/>
      <c r="AC45" s="2296"/>
      <c r="AD45" s="2304"/>
      <c r="AE45" s="2295"/>
      <c r="AF45" s="2296"/>
      <c r="AG45" s="2304"/>
      <c r="AH45" s="2295"/>
      <c r="AI45" s="2296"/>
      <c r="AJ45" s="2297"/>
      <c r="AK45" s="2303"/>
      <c r="AL45" s="2296"/>
      <c r="AM45" s="2304"/>
      <c r="AN45" s="2295"/>
      <c r="AO45" s="2296"/>
      <c r="AP45" s="2304"/>
      <c r="AQ45" s="2295"/>
      <c r="AR45" s="2296"/>
      <c r="AS45" s="2297"/>
      <c r="AT45" s="2303"/>
      <c r="AU45" s="2296"/>
      <c r="AV45" s="2304"/>
      <c r="AW45" s="2295"/>
      <c r="AX45" s="2296"/>
      <c r="AY45" s="2304"/>
      <c r="AZ45" s="2295"/>
      <c r="BA45" s="2296"/>
      <c r="BB45" s="2297"/>
    </row>
    <row r="46" spans="1:54" ht="7.5" customHeight="1" x14ac:dyDescent="0.15">
      <c r="A46" s="609"/>
      <c r="B46" s="2249"/>
      <c r="C46" s="2249"/>
      <c r="D46" s="2249"/>
      <c r="E46" s="2249"/>
      <c r="F46" s="2249"/>
      <c r="G46" s="2249"/>
      <c r="H46" s="2249"/>
      <c r="I46" s="2249"/>
      <c r="J46" s="2249"/>
      <c r="K46" s="713"/>
      <c r="L46" s="2303"/>
      <c r="M46" s="2296"/>
      <c r="N46" s="2304"/>
      <c r="O46" s="2295"/>
      <c r="P46" s="2296"/>
      <c r="Q46" s="2304"/>
      <c r="R46" s="2295"/>
      <c r="S46" s="2296"/>
      <c r="T46" s="2297"/>
      <c r="V46" s="576"/>
      <c r="W46" s="2232"/>
      <c r="X46" s="577"/>
      <c r="Y46" s="594"/>
      <c r="Z46" s="2157" t="s">
        <v>160</v>
      </c>
      <c r="AA46" s="594"/>
      <c r="AB46" s="2324">
        <f>SUM(AB40:AD45)</f>
        <v>74</v>
      </c>
      <c r="AC46" s="2298"/>
      <c r="AD46" s="2298"/>
      <c r="AE46" s="2298">
        <f>SUM(AE40:AG45)</f>
        <v>12</v>
      </c>
      <c r="AF46" s="2298"/>
      <c r="AG46" s="2298"/>
      <c r="AH46" s="2298">
        <f>SUM(AH40:AJ45)</f>
        <v>86</v>
      </c>
      <c r="AI46" s="2298"/>
      <c r="AJ46" s="2299"/>
      <c r="AK46" s="2289">
        <f>SUM(AK40:AM45)</f>
        <v>4</v>
      </c>
      <c r="AL46" s="2281"/>
      <c r="AM46" s="2282"/>
      <c r="AN46" s="2281">
        <f t="shared" ref="AN46" si="2">SUM(AN40:AP45)</f>
        <v>2</v>
      </c>
      <c r="AO46" s="2281"/>
      <c r="AP46" s="2281"/>
      <c r="AQ46" s="2291">
        <f t="shared" ref="AQ46" si="3">SUM(AQ40:AS45)</f>
        <v>6</v>
      </c>
      <c r="AR46" s="2281"/>
      <c r="AS46" s="2293"/>
      <c r="AT46" s="2289">
        <f>SUM(AT40:AV45)</f>
        <v>78</v>
      </c>
      <c r="AU46" s="2281"/>
      <c r="AV46" s="2282"/>
      <c r="AW46" s="2291">
        <f>SUM(AW40:AY45)</f>
        <v>14</v>
      </c>
      <c r="AX46" s="2281"/>
      <c r="AY46" s="2282"/>
      <c r="AZ46" s="2281">
        <f>SUM(AZ40:BB45)</f>
        <v>92</v>
      </c>
      <c r="BA46" s="2281"/>
      <c r="BB46" s="2293"/>
    </row>
    <row r="47" spans="1:54" ht="7.5" customHeight="1" x14ac:dyDescent="0.15">
      <c r="A47" s="714"/>
      <c r="B47" s="2311"/>
      <c r="C47" s="2311"/>
      <c r="D47" s="2311"/>
      <c r="E47" s="2311"/>
      <c r="F47" s="2311"/>
      <c r="G47" s="2311"/>
      <c r="H47" s="2311"/>
      <c r="I47" s="2311"/>
      <c r="J47" s="2311"/>
      <c r="K47" s="715"/>
      <c r="L47" s="2312"/>
      <c r="M47" s="2313"/>
      <c r="N47" s="2314"/>
      <c r="O47" s="2315"/>
      <c r="P47" s="2313"/>
      <c r="Q47" s="2314"/>
      <c r="R47" s="2315"/>
      <c r="S47" s="2313"/>
      <c r="T47" s="2317"/>
      <c r="V47" s="576"/>
      <c r="W47" s="2232"/>
      <c r="X47" s="577"/>
      <c r="Y47" s="573"/>
      <c r="Z47" s="2242"/>
      <c r="AA47" s="573"/>
      <c r="AB47" s="2325"/>
      <c r="AC47" s="2300"/>
      <c r="AD47" s="2300"/>
      <c r="AE47" s="2300"/>
      <c r="AF47" s="2300"/>
      <c r="AG47" s="2300"/>
      <c r="AH47" s="2300"/>
      <c r="AI47" s="2300"/>
      <c r="AJ47" s="2301"/>
      <c r="AK47" s="2312"/>
      <c r="AL47" s="2313"/>
      <c r="AM47" s="2314"/>
      <c r="AN47" s="2296"/>
      <c r="AO47" s="2296"/>
      <c r="AP47" s="2296"/>
      <c r="AQ47" s="2315"/>
      <c r="AR47" s="2313"/>
      <c r="AS47" s="2317"/>
      <c r="AT47" s="2312"/>
      <c r="AU47" s="2313"/>
      <c r="AV47" s="2314"/>
      <c r="AW47" s="2315"/>
      <c r="AX47" s="2313"/>
      <c r="AY47" s="2314"/>
      <c r="AZ47" s="2296"/>
      <c r="BA47" s="2296"/>
      <c r="BB47" s="2297"/>
    </row>
    <row r="48" spans="1:54" ht="7.5" customHeight="1" x14ac:dyDescent="0.15">
      <c r="A48" s="598"/>
      <c r="B48" s="2305" t="s">
        <v>681</v>
      </c>
      <c r="C48" s="2305"/>
      <c r="D48" s="2305"/>
      <c r="E48" s="2305"/>
      <c r="F48" s="2305"/>
      <c r="G48" s="2305"/>
      <c r="H48" s="2305"/>
      <c r="I48" s="2305"/>
      <c r="J48" s="2305"/>
      <c r="K48" s="611"/>
      <c r="L48" s="2243">
        <v>61</v>
      </c>
      <c r="M48" s="2244"/>
      <c r="N48" s="2245"/>
      <c r="O48" s="2246">
        <v>30</v>
      </c>
      <c r="P48" s="2244"/>
      <c r="Q48" s="2245"/>
      <c r="R48" s="2246">
        <f t="shared" si="1"/>
        <v>91</v>
      </c>
      <c r="S48" s="2244"/>
      <c r="T48" s="2247"/>
      <c r="V48" s="598"/>
      <c r="W48" s="2238" t="s">
        <v>683</v>
      </c>
      <c r="X48" s="613"/>
      <c r="Y48" s="611"/>
      <c r="Z48" s="2241" t="s">
        <v>677</v>
      </c>
      <c r="AA48" s="611"/>
      <c r="AB48" s="2306">
        <v>0</v>
      </c>
      <c r="AC48" s="2307"/>
      <c r="AD48" s="2308"/>
      <c r="AE48" s="2309">
        <v>0</v>
      </c>
      <c r="AF48" s="2307"/>
      <c r="AG48" s="2308"/>
      <c r="AH48" s="2309">
        <f>AB48+AE48</f>
        <v>0</v>
      </c>
      <c r="AI48" s="2307"/>
      <c r="AJ48" s="2316"/>
      <c r="AK48" s="2306">
        <v>0</v>
      </c>
      <c r="AL48" s="2307"/>
      <c r="AM48" s="2308"/>
      <c r="AN48" s="2309">
        <v>0</v>
      </c>
      <c r="AO48" s="2307"/>
      <c r="AP48" s="2308"/>
      <c r="AQ48" s="2309">
        <f>SUM(AK48:AP49)</f>
        <v>0</v>
      </c>
      <c r="AR48" s="2307"/>
      <c r="AS48" s="2316"/>
      <c r="AT48" s="2306">
        <f>SUM(AB48,AK48)</f>
        <v>0</v>
      </c>
      <c r="AU48" s="2307"/>
      <c r="AV48" s="2308"/>
      <c r="AW48" s="2309">
        <f>SUM(AE48,AN48)</f>
        <v>0</v>
      </c>
      <c r="AX48" s="2307"/>
      <c r="AY48" s="2308"/>
      <c r="AZ48" s="2309">
        <f>SUM(AT48:AY49)</f>
        <v>0</v>
      </c>
      <c r="BA48" s="2307"/>
      <c r="BB48" s="2316"/>
    </row>
    <row r="49" spans="1:54" ht="7.5" customHeight="1" x14ac:dyDescent="0.15">
      <c r="A49" s="576"/>
      <c r="B49" s="2196"/>
      <c r="C49" s="2196"/>
      <c r="D49" s="2196"/>
      <c r="E49" s="2196"/>
      <c r="F49" s="2196"/>
      <c r="G49" s="2196"/>
      <c r="H49" s="2196"/>
      <c r="I49" s="2196"/>
      <c r="J49" s="2196"/>
      <c r="K49" s="573"/>
      <c r="L49" s="2221"/>
      <c r="M49" s="2222"/>
      <c r="N49" s="2223"/>
      <c r="O49" s="2225"/>
      <c r="P49" s="2222"/>
      <c r="Q49" s="2223"/>
      <c r="R49" s="2225">
        <f t="shared" si="1"/>
        <v>0</v>
      </c>
      <c r="S49" s="2222"/>
      <c r="T49" s="2227"/>
      <c r="V49" s="576"/>
      <c r="W49" s="2232"/>
      <c r="X49" s="577"/>
      <c r="Y49" s="573"/>
      <c r="Z49" s="2182"/>
      <c r="AA49" s="579"/>
      <c r="AB49" s="2303"/>
      <c r="AC49" s="2296"/>
      <c r="AD49" s="2304"/>
      <c r="AE49" s="2295"/>
      <c r="AF49" s="2296"/>
      <c r="AG49" s="2304"/>
      <c r="AH49" s="2295"/>
      <c r="AI49" s="2296"/>
      <c r="AJ49" s="2297"/>
      <c r="AK49" s="2303"/>
      <c r="AL49" s="2296"/>
      <c r="AM49" s="2304"/>
      <c r="AN49" s="2295"/>
      <c r="AO49" s="2296"/>
      <c r="AP49" s="2304"/>
      <c r="AQ49" s="2295"/>
      <c r="AR49" s="2296"/>
      <c r="AS49" s="2297"/>
      <c r="AT49" s="2303"/>
      <c r="AU49" s="2296"/>
      <c r="AV49" s="2304"/>
      <c r="AW49" s="2295"/>
      <c r="AX49" s="2296"/>
      <c r="AY49" s="2304"/>
      <c r="AZ49" s="2295"/>
      <c r="BA49" s="2296"/>
      <c r="BB49" s="2297"/>
    </row>
    <row r="50" spans="1:54" ht="7.5" customHeight="1" x14ac:dyDescent="0.15">
      <c r="A50" s="603"/>
      <c r="B50" s="2204"/>
      <c r="C50" s="2204"/>
      <c r="D50" s="2204"/>
      <c r="E50" s="2204"/>
      <c r="F50" s="2204"/>
      <c r="G50" s="2204"/>
      <c r="H50" s="2204"/>
      <c r="I50" s="2204"/>
      <c r="J50" s="2204"/>
      <c r="K50" s="575"/>
      <c r="L50" s="2269"/>
      <c r="M50" s="2270"/>
      <c r="N50" s="2271"/>
      <c r="O50" s="2272"/>
      <c r="P50" s="2270"/>
      <c r="Q50" s="2271"/>
      <c r="R50" s="2272">
        <f t="shared" si="1"/>
        <v>0</v>
      </c>
      <c r="S50" s="2270"/>
      <c r="T50" s="2273"/>
      <c r="U50" s="612"/>
      <c r="V50" s="576"/>
      <c r="W50" s="2232"/>
      <c r="X50" s="577"/>
      <c r="Y50" s="588"/>
      <c r="Z50" s="2157" t="s">
        <v>679</v>
      </c>
      <c r="AA50" s="573"/>
      <c r="AB50" s="2289">
        <v>0</v>
      </c>
      <c r="AC50" s="2281"/>
      <c r="AD50" s="2282"/>
      <c r="AE50" s="2291">
        <v>0</v>
      </c>
      <c r="AF50" s="2281"/>
      <c r="AG50" s="2282"/>
      <c r="AH50" s="2291">
        <f>SUM(AB50:AG51)</f>
        <v>0</v>
      </c>
      <c r="AI50" s="2281"/>
      <c r="AJ50" s="2293"/>
      <c r="AK50" s="2289">
        <v>0</v>
      </c>
      <c r="AL50" s="2281"/>
      <c r="AM50" s="2282"/>
      <c r="AN50" s="2291">
        <v>0</v>
      </c>
      <c r="AO50" s="2281"/>
      <c r="AP50" s="2282"/>
      <c r="AQ50" s="2291">
        <f>SUM(AK50:AP51)</f>
        <v>0</v>
      </c>
      <c r="AR50" s="2281"/>
      <c r="AS50" s="2293"/>
      <c r="AT50" s="2289">
        <f>SUM(AB50,AK50)</f>
        <v>0</v>
      </c>
      <c r="AU50" s="2281"/>
      <c r="AV50" s="2282"/>
      <c r="AW50" s="2291">
        <f>SUM(AE50,AN50)</f>
        <v>0</v>
      </c>
      <c r="AX50" s="2281"/>
      <c r="AY50" s="2282"/>
      <c r="AZ50" s="2291">
        <f>SUM(AT50:AY51)</f>
        <v>0</v>
      </c>
      <c r="BA50" s="2281"/>
      <c r="BB50" s="2293"/>
    </row>
    <row r="51" spans="1:54" ht="7.5" customHeight="1" x14ac:dyDescent="0.15">
      <c r="A51" s="576"/>
      <c r="B51" s="2182" t="s">
        <v>682</v>
      </c>
      <c r="C51" s="2182"/>
      <c r="D51" s="2182"/>
      <c r="E51" s="2182"/>
      <c r="F51" s="2182"/>
      <c r="G51" s="2182"/>
      <c r="H51" s="2182"/>
      <c r="I51" s="2182"/>
      <c r="J51" s="2182"/>
      <c r="K51" s="573"/>
      <c r="L51" s="2221">
        <v>0</v>
      </c>
      <c r="M51" s="2222"/>
      <c r="N51" s="2223"/>
      <c r="O51" s="2225">
        <v>0</v>
      </c>
      <c r="P51" s="2222"/>
      <c r="Q51" s="2223"/>
      <c r="R51" s="2225">
        <f>SUM(L51:Q53)</f>
        <v>0</v>
      </c>
      <c r="S51" s="2222"/>
      <c r="T51" s="2227"/>
      <c r="U51" s="612"/>
      <c r="V51" s="576"/>
      <c r="W51" s="2232"/>
      <c r="X51" s="577"/>
      <c r="Y51" s="578"/>
      <c r="Z51" s="2242"/>
      <c r="AA51" s="573"/>
      <c r="AB51" s="2290"/>
      <c r="AC51" s="2283"/>
      <c r="AD51" s="2284"/>
      <c r="AE51" s="2292"/>
      <c r="AF51" s="2283"/>
      <c r="AG51" s="2284"/>
      <c r="AH51" s="2292"/>
      <c r="AI51" s="2283"/>
      <c r="AJ51" s="2294"/>
      <c r="AK51" s="2290"/>
      <c r="AL51" s="2283"/>
      <c r="AM51" s="2284"/>
      <c r="AN51" s="2292"/>
      <c r="AO51" s="2283"/>
      <c r="AP51" s="2284"/>
      <c r="AQ51" s="2292"/>
      <c r="AR51" s="2283"/>
      <c r="AS51" s="2294"/>
      <c r="AT51" s="2290"/>
      <c r="AU51" s="2283"/>
      <c r="AV51" s="2284"/>
      <c r="AW51" s="2292"/>
      <c r="AX51" s="2283"/>
      <c r="AY51" s="2284"/>
      <c r="AZ51" s="2292"/>
      <c r="BA51" s="2283"/>
      <c r="BB51" s="2294"/>
    </row>
    <row r="52" spans="1:54" ht="7.5" customHeight="1" x14ac:dyDescent="0.15">
      <c r="A52" s="576"/>
      <c r="B52" s="2196"/>
      <c r="C52" s="2196"/>
      <c r="D52" s="2196"/>
      <c r="E52" s="2196"/>
      <c r="F52" s="2196"/>
      <c r="G52" s="2196"/>
      <c r="H52" s="2196"/>
      <c r="I52" s="2196"/>
      <c r="J52" s="2196"/>
      <c r="K52" s="573"/>
      <c r="L52" s="2221"/>
      <c r="M52" s="2222"/>
      <c r="N52" s="2223"/>
      <c r="O52" s="2225"/>
      <c r="P52" s="2222"/>
      <c r="Q52" s="2223"/>
      <c r="R52" s="2225"/>
      <c r="S52" s="2222"/>
      <c r="T52" s="2227"/>
      <c r="V52" s="576"/>
      <c r="W52" s="2232"/>
      <c r="X52" s="577"/>
      <c r="Y52" s="588"/>
      <c r="Z52" s="2157" t="s">
        <v>680</v>
      </c>
      <c r="AA52" s="573"/>
      <c r="AB52" s="2303">
        <v>18</v>
      </c>
      <c r="AC52" s="2296"/>
      <c r="AD52" s="2304"/>
      <c r="AE52" s="2295">
        <v>9</v>
      </c>
      <c r="AF52" s="2296"/>
      <c r="AG52" s="2304"/>
      <c r="AH52" s="2295">
        <f>SUM(AB52:AG53)</f>
        <v>27</v>
      </c>
      <c r="AI52" s="2296"/>
      <c r="AJ52" s="2297"/>
      <c r="AK52" s="2289">
        <v>0</v>
      </c>
      <c r="AL52" s="2281"/>
      <c r="AM52" s="2282"/>
      <c r="AN52" s="2291">
        <v>0</v>
      </c>
      <c r="AO52" s="2281"/>
      <c r="AP52" s="2282"/>
      <c r="AQ52" s="2291">
        <f>SUM(AK52:AP53)</f>
        <v>0</v>
      </c>
      <c r="AR52" s="2281"/>
      <c r="AS52" s="2293"/>
      <c r="AT52" s="2289">
        <f>SUM(AB52,AK52)</f>
        <v>18</v>
      </c>
      <c r="AU52" s="2281"/>
      <c r="AV52" s="2282"/>
      <c r="AW52" s="2291">
        <f>SUM(AE52,AN52)</f>
        <v>9</v>
      </c>
      <c r="AX52" s="2281"/>
      <c r="AY52" s="2282"/>
      <c r="AZ52" s="2291">
        <f>SUM(AT52:AY53)</f>
        <v>27</v>
      </c>
      <c r="BA52" s="2281"/>
      <c r="BB52" s="2293"/>
    </row>
    <row r="53" spans="1:54" ht="7.5" customHeight="1" x14ac:dyDescent="0.15">
      <c r="A53" s="576"/>
      <c r="B53" s="2157"/>
      <c r="C53" s="2157"/>
      <c r="D53" s="2157"/>
      <c r="E53" s="2157"/>
      <c r="F53" s="2157"/>
      <c r="G53" s="2157"/>
      <c r="H53" s="2157"/>
      <c r="I53" s="2157"/>
      <c r="J53" s="2157"/>
      <c r="K53" s="573"/>
      <c r="L53" s="2221"/>
      <c r="M53" s="2222"/>
      <c r="N53" s="2223"/>
      <c r="O53" s="2225"/>
      <c r="P53" s="2222"/>
      <c r="Q53" s="2223"/>
      <c r="R53" s="2225"/>
      <c r="S53" s="2222"/>
      <c r="T53" s="2227"/>
      <c r="V53" s="576"/>
      <c r="W53" s="2232"/>
      <c r="X53" s="577"/>
      <c r="Y53" s="578"/>
      <c r="Z53" s="2182"/>
      <c r="AA53" s="579"/>
      <c r="AB53" s="2290"/>
      <c r="AC53" s="2283"/>
      <c r="AD53" s="2284"/>
      <c r="AE53" s="2292"/>
      <c r="AF53" s="2283"/>
      <c r="AG53" s="2284"/>
      <c r="AH53" s="2292"/>
      <c r="AI53" s="2283"/>
      <c r="AJ53" s="2294"/>
      <c r="AK53" s="2290"/>
      <c r="AL53" s="2283"/>
      <c r="AM53" s="2284"/>
      <c r="AN53" s="2292"/>
      <c r="AO53" s="2283"/>
      <c r="AP53" s="2284"/>
      <c r="AQ53" s="2292"/>
      <c r="AR53" s="2283"/>
      <c r="AS53" s="2294"/>
      <c r="AT53" s="2290"/>
      <c r="AU53" s="2283"/>
      <c r="AV53" s="2284"/>
      <c r="AW53" s="2292"/>
      <c r="AX53" s="2283"/>
      <c r="AY53" s="2284"/>
      <c r="AZ53" s="2292"/>
      <c r="BA53" s="2283"/>
      <c r="BB53" s="2294"/>
    </row>
    <row r="54" spans="1:54" ht="7.5" customHeight="1" x14ac:dyDescent="0.15">
      <c r="A54" s="598"/>
      <c r="B54" s="2305" t="s">
        <v>684</v>
      </c>
      <c r="C54" s="2305"/>
      <c r="D54" s="2305"/>
      <c r="E54" s="2305"/>
      <c r="F54" s="2305"/>
      <c r="G54" s="2305"/>
      <c r="H54" s="2305"/>
      <c r="I54" s="2305"/>
      <c r="J54" s="2305"/>
      <c r="K54" s="611"/>
      <c r="L54" s="2318">
        <f>SUM(L18,L33,L42,L45,L48,L51)</f>
        <v>280</v>
      </c>
      <c r="M54" s="2319"/>
      <c r="N54" s="2319"/>
      <c r="O54" s="2319">
        <f>SUM(O18,O33,O42,O45,O48,O51)</f>
        <v>97</v>
      </c>
      <c r="P54" s="2319"/>
      <c r="Q54" s="2319"/>
      <c r="R54" s="2246">
        <f>L54+O54</f>
        <v>377</v>
      </c>
      <c r="S54" s="2244"/>
      <c r="T54" s="2247"/>
      <c r="V54" s="576"/>
      <c r="W54" s="2232"/>
      <c r="X54" s="577"/>
      <c r="Y54" s="573"/>
      <c r="Z54" s="2157" t="s">
        <v>160</v>
      </c>
      <c r="AA54" s="573"/>
      <c r="AB54" s="2289">
        <f>SUM(AB48:AD53)</f>
        <v>18</v>
      </c>
      <c r="AC54" s="2281"/>
      <c r="AD54" s="2281"/>
      <c r="AE54" s="2291">
        <f t="shared" ref="AE54" si="4">SUM(AE48:AG53)</f>
        <v>9</v>
      </c>
      <c r="AF54" s="2281"/>
      <c r="AG54" s="2282"/>
      <c r="AH54" s="2281">
        <f t="shared" ref="AH54" si="5">SUM(AH48:AJ53)</f>
        <v>27</v>
      </c>
      <c r="AI54" s="2281"/>
      <c r="AJ54" s="2282"/>
      <c r="AK54" s="2289">
        <f t="shared" ref="AK54" si="6">SUM(AK48:AM53)</f>
        <v>0</v>
      </c>
      <c r="AL54" s="2281"/>
      <c r="AM54" s="2281"/>
      <c r="AN54" s="2291">
        <f>SUM(AN48:AP53)</f>
        <v>0</v>
      </c>
      <c r="AO54" s="2281"/>
      <c r="AP54" s="2282"/>
      <c r="AQ54" s="2281">
        <f t="shared" ref="AQ54" si="7">SUM(AQ48:AS53)</f>
        <v>0</v>
      </c>
      <c r="AR54" s="2281"/>
      <c r="AS54" s="2282"/>
      <c r="AT54" s="2289">
        <f>SUM(AT48:AV53)</f>
        <v>18</v>
      </c>
      <c r="AU54" s="2281"/>
      <c r="AV54" s="2281"/>
      <c r="AW54" s="2291">
        <f t="shared" ref="AW54" si="8">SUM(AW48:AY53)</f>
        <v>9</v>
      </c>
      <c r="AX54" s="2281"/>
      <c r="AY54" s="2282"/>
      <c r="AZ54" s="2281">
        <f t="shared" ref="AZ54" si="9">SUM(AZ48:BB53)</f>
        <v>27</v>
      </c>
      <c r="BA54" s="2281"/>
      <c r="BB54" s="2293"/>
    </row>
    <row r="55" spans="1:54" ht="7.5" customHeight="1" x14ac:dyDescent="0.15">
      <c r="A55" s="576"/>
      <c r="B55" s="2196"/>
      <c r="C55" s="2196"/>
      <c r="D55" s="2196"/>
      <c r="E55" s="2196"/>
      <c r="F55" s="2196"/>
      <c r="G55" s="2196"/>
      <c r="H55" s="2196"/>
      <c r="I55" s="2196"/>
      <c r="J55" s="2196"/>
      <c r="K55" s="573"/>
      <c r="L55" s="2320"/>
      <c r="M55" s="2321"/>
      <c r="N55" s="2321"/>
      <c r="O55" s="2321"/>
      <c r="P55" s="2321"/>
      <c r="Q55" s="2321"/>
      <c r="R55" s="2225">
        <f>L55+O55</f>
        <v>0</v>
      </c>
      <c r="S55" s="2222"/>
      <c r="T55" s="2227"/>
      <c r="V55" s="576"/>
      <c r="W55" s="2232"/>
      <c r="X55" s="577"/>
      <c r="Y55" s="591"/>
      <c r="Z55" s="2242"/>
      <c r="AA55" s="573"/>
      <c r="AB55" s="2303"/>
      <c r="AC55" s="2296"/>
      <c r="AD55" s="2296"/>
      <c r="AE55" s="2295"/>
      <c r="AF55" s="2296"/>
      <c r="AG55" s="2304"/>
      <c r="AH55" s="2296"/>
      <c r="AI55" s="2296"/>
      <c r="AJ55" s="2304"/>
      <c r="AK55" s="2303"/>
      <c r="AL55" s="2296"/>
      <c r="AM55" s="2296"/>
      <c r="AN55" s="2295"/>
      <c r="AO55" s="2296"/>
      <c r="AP55" s="2304"/>
      <c r="AQ55" s="2296"/>
      <c r="AR55" s="2296"/>
      <c r="AS55" s="2304"/>
      <c r="AT55" s="2303"/>
      <c r="AU55" s="2296"/>
      <c r="AV55" s="2296"/>
      <c r="AW55" s="2295"/>
      <c r="AX55" s="2296"/>
      <c r="AY55" s="2304"/>
      <c r="AZ55" s="2296"/>
      <c r="BA55" s="2296"/>
      <c r="BB55" s="2297"/>
    </row>
    <row r="56" spans="1:54" ht="7.5" customHeight="1" x14ac:dyDescent="0.15">
      <c r="A56" s="603"/>
      <c r="B56" s="2204"/>
      <c r="C56" s="2204"/>
      <c r="D56" s="2204"/>
      <c r="E56" s="2204"/>
      <c r="F56" s="2204"/>
      <c r="G56" s="2204"/>
      <c r="H56" s="2204"/>
      <c r="I56" s="2204"/>
      <c r="J56" s="2204"/>
      <c r="K56" s="575"/>
      <c r="L56" s="2322"/>
      <c r="M56" s="2323"/>
      <c r="N56" s="2323"/>
      <c r="O56" s="2323"/>
      <c r="P56" s="2323"/>
      <c r="Q56" s="2323"/>
      <c r="R56" s="2272">
        <f>L56+O56</f>
        <v>0</v>
      </c>
      <c r="S56" s="2270"/>
      <c r="T56" s="2273"/>
      <c r="V56" s="2326" t="s">
        <v>685</v>
      </c>
      <c r="W56" s="2327"/>
      <c r="X56" s="2327"/>
      <c r="Y56" s="2327"/>
      <c r="Z56" s="2327"/>
      <c r="AA56" s="2328"/>
      <c r="AB56" s="2306">
        <v>0</v>
      </c>
      <c r="AC56" s="2307"/>
      <c r="AD56" s="2308"/>
      <c r="AE56" s="2309">
        <v>0</v>
      </c>
      <c r="AF56" s="2307"/>
      <c r="AG56" s="2308"/>
      <c r="AH56" s="2309">
        <f>SUM(AB56:AG57)</f>
        <v>0</v>
      </c>
      <c r="AI56" s="2307"/>
      <c r="AJ56" s="2316"/>
      <c r="AK56" s="2306">
        <v>0</v>
      </c>
      <c r="AL56" s="2307"/>
      <c r="AM56" s="2308"/>
      <c r="AN56" s="2309">
        <v>0</v>
      </c>
      <c r="AO56" s="2307"/>
      <c r="AP56" s="2308"/>
      <c r="AQ56" s="2309">
        <f>SUM(AK56:AP57)</f>
        <v>0</v>
      </c>
      <c r="AR56" s="2307"/>
      <c r="AS56" s="2316"/>
      <c r="AT56" s="2306">
        <f>SUM(AB56,AK56)</f>
        <v>0</v>
      </c>
      <c r="AU56" s="2307"/>
      <c r="AV56" s="2308"/>
      <c r="AW56" s="2309">
        <f>SUM(AE56,AN56)</f>
        <v>0</v>
      </c>
      <c r="AX56" s="2307"/>
      <c r="AY56" s="2308"/>
      <c r="AZ56" s="2309">
        <f>SUM(AT56:AY57)</f>
        <v>0</v>
      </c>
      <c r="BA56" s="2307"/>
      <c r="BB56" s="2316"/>
    </row>
    <row r="57" spans="1:54" ht="7.5" customHeight="1" x14ac:dyDescent="0.15">
      <c r="A57" s="598"/>
      <c r="B57" s="2332" t="s">
        <v>839</v>
      </c>
      <c r="C57" s="2335" t="s">
        <v>840</v>
      </c>
      <c r="D57" s="2335"/>
      <c r="E57" s="2335"/>
      <c r="F57" s="2335"/>
      <c r="G57" s="2338" t="s">
        <v>841</v>
      </c>
      <c r="H57" s="2339"/>
      <c r="I57" s="2339"/>
      <c r="J57" s="2339"/>
      <c r="K57" s="611"/>
      <c r="L57" s="2243">
        <v>0</v>
      </c>
      <c r="M57" s="2244"/>
      <c r="N57" s="2245"/>
      <c r="O57" s="2246">
        <v>0</v>
      </c>
      <c r="P57" s="2244"/>
      <c r="Q57" s="2245"/>
      <c r="R57" s="2246">
        <f>SUM(L57:Q58)</f>
        <v>0</v>
      </c>
      <c r="S57" s="2244"/>
      <c r="T57" s="2247"/>
      <c r="V57" s="2329"/>
      <c r="W57" s="2330"/>
      <c r="X57" s="2330"/>
      <c r="Y57" s="2330"/>
      <c r="Z57" s="2330"/>
      <c r="AA57" s="2331"/>
      <c r="AB57" s="2312"/>
      <c r="AC57" s="2313"/>
      <c r="AD57" s="2314"/>
      <c r="AE57" s="2315"/>
      <c r="AF57" s="2313"/>
      <c r="AG57" s="2314"/>
      <c r="AH57" s="2315"/>
      <c r="AI57" s="2313"/>
      <c r="AJ57" s="2317"/>
      <c r="AK57" s="2312"/>
      <c r="AL57" s="2313"/>
      <c r="AM57" s="2314"/>
      <c r="AN57" s="2315"/>
      <c r="AO57" s="2313"/>
      <c r="AP57" s="2314"/>
      <c r="AQ57" s="2315"/>
      <c r="AR57" s="2313"/>
      <c r="AS57" s="2317"/>
      <c r="AT57" s="2312"/>
      <c r="AU57" s="2313"/>
      <c r="AV57" s="2314"/>
      <c r="AW57" s="2315"/>
      <c r="AX57" s="2313"/>
      <c r="AY57" s="2314"/>
      <c r="AZ57" s="2315"/>
      <c r="BA57" s="2313"/>
      <c r="BB57" s="2317"/>
    </row>
    <row r="58" spans="1:54" ht="7.5" customHeight="1" x14ac:dyDescent="0.15">
      <c r="A58" s="576"/>
      <c r="B58" s="2333"/>
      <c r="C58" s="2336"/>
      <c r="D58" s="2336"/>
      <c r="E58" s="2336"/>
      <c r="F58" s="2336"/>
      <c r="G58" s="2194"/>
      <c r="H58" s="2188"/>
      <c r="I58" s="2188"/>
      <c r="J58" s="2188"/>
      <c r="K58" s="573"/>
      <c r="L58" s="2177"/>
      <c r="M58" s="2178"/>
      <c r="N58" s="2179"/>
      <c r="O58" s="2180"/>
      <c r="P58" s="2178"/>
      <c r="Q58" s="2179"/>
      <c r="R58" s="2180"/>
      <c r="S58" s="2178"/>
      <c r="T58" s="2181"/>
      <c r="V58" s="598"/>
      <c r="W58" s="2276" t="s">
        <v>148</v>
      </c>
      <c r="X58" s="2276"/>
      <c r="Y58" s="2276"/>
      <c r="Z58" s="2276"/>
      <c r="AA58" s="716"/>
      <c r="AB58" s="2306">
        <f>SUM(AB46,AB54,AB56)</f>
        <v>92</v>
      </c>
      <c r="AC58" s="2307"/>
      <c r="AD58" s="2308"/>
      <c r="AE58" s="2309">
        <f>SUM(AE46,AE54,AE56)</f>
        <v>21</v>
      </c>
      <c r="AF58" s="2307"/>
      <c r="AG58" s="2308"/>
      <c r="AH58" s="2309">
        <f t="shared" ref="AH58" si="10">SUM(AH46,AH54,AH56)</f>
        <v>113</v>
      </c>
      <c r="AI58" s="2307"/>
      <c r="AJ58" s="2316"/>
      <c r="AK58" s="2307">
        <f t="shared" ref="AK58" si="11">SUM(AK46,AK54,AK56)</f>
        <v>4</v>
      </c>
      <c r="AL58" s="2307"/>
      <c r="AM58" s="2308"/>
      <c r="AN58" s="2309">
        <f t="shared" ref="AN58" si="12">SUM(AN46,AN54,AN56)</f>
        <v>2</v>
      </c>
      <c r="AO58" s="2307"/>
      <c r="AP58" s="2308"/>
      <c r="AQ58" s="2309">
        <f t="shared" ref="AQ58" si="13">SUM(AQ46,AQ54,AQ56)</f>
        <v>6</v>
      </c>
      <c r="AR58" s="2307"/>
      <c r="AS58" s="2316"/>
      <c r="AT58" s="2307">
        <f t="shared" ref="AT58" si="14">SUM(AT46,AT54,AT56)</f>
        <v>96</v>
      </c>
      <c r="AU58" s="2307"/>
      <c r="AV58" s="2308"/>
      <c r="AW58" s="2309">
        <f t="shared" ref="AW58" si="15">SUM(AW46,AW54,AW56)</f>
        <v>23</v>
      </c>
      <c r="AX58" s="2307"/>
      <c r="AY58" s="2308"/>
      <c r="AZ58" s="2309">
        <f t="shared" ref="AZ58" si="16">SUM(AZ46,AZ54,AZ56)</f>
        <v>119</v>
      </c>
      <c r="BA58" s="2307"/>
      <c r="BB58" s="2316"/>
    </row>
    <row r="59" spans="1:54" ht="7.5" customHeight="1" x14ac:dyDescent="0.15">
      <c r="A59" s="576"/>
      <c r="B59" s="2333"/>
      <c r="C59" s="2336"/>
      <c r="D59" s="2336"/>
      <c r="E59" s="2336"/>
      <c r="F59" s="2336"/>
      <c r="G59" s="2194" t="s">
        <v>842</v>
      </c>
      <c r="H59" s="2188"/>
      <c r="I59" s="2188"/>
      <c r="J59" s="2188"/>
      <c r="K59" s="594"/>
      <c r="L59" s="2218">
        <v>0</v>
      </c>
      <c r="M59" s="2219"/>
      <c r="N59" s="2220"/>
      <c r="O59" s="2224">
        <v>0</v>
      </c>
      <c r="P59" s="2219"/>
      <c r="Q59" s="2220"/>
      <c r="R59" s="2224">
        <f>SUM(L59:Q60)</f>
        <v>0</v>
      </c>
      <c r="S59" s="2219"/>
      <c r="T59" s="2226"/>
      <c r="V59" s="576"/>
      <c r="W59" s="2217"/>
      <c r="X59" s="2217"/>
      <c r="Y59" s="2217"/>
      <c r="Z59" s="2217"/>
      <c r="AA59" s="607"/>
      <c r="AB59" s="2303"/>
      <c r="AC59" s="2296"/>
      <c r="AD59" s="2304"/>
      <c r="AE59" s="2295"/>
      <c r="AF59" s="2296"/>
      <c r="AG59" s="2304"/>
      <c r="AH59" s="2295"/>
      <c r="AI59" s="2296"/>
      <c r="AJ59" s="2297"/>
      <c r="AK59" s="2296"/>
      <c r="AL59" s="2296"/>
      <c r="AM59" s="2304"/>
      <c r="AN59" s="2295"/>
      <c r="AO59" s="2296"/>
      <c r="AP59" s="2304"/>
      <c r="AQ59" s="2295"/>
      <c r="AR59" s="2296"/>
      <c r="AS59" s="2297"/>
      <c r="AT59" s="2296"/>
      <c r="AU59" s="2296"/>
      <c r="AV59" s="2304"/>
      <c r="AW59" s="2295"/>
      <c r="AX59" s="2296"/>
      <c r="AY59" s="2304"/>
      <c r="AZ59" s="2295"/>
      <c r="BA59" s="2296"/>
      <c r="BB59" s="2297"/>
    </row>
    <row r="60" spans="1:54" ht="7.5" customHeight="1" x14ac:dyDescent="0.15">
      <c r="A60" s="603"/>
      <c r="B60" s="2334"/>
      <c r="C60" s="2337"/>
      <c r="D60" s="2337"/>
      <c r="E60" s="2337"/>
      <c r="F60" s="2337"/>
      <c r="G60" s="2340"/>
      <c r="H60" s="2210"/>
      <c r="I60" s="2210"/>
      <c r="J60" s="2210"/>
      <c r="K60" s="575"/>
      <c r="L60" s="2269"/>
      <c r="M60" s="2270"/>
      <c r="N60" s="2271"/>
      <c r="O60" s="2272"/>
      <c r="P60" s="2270"/>
      <c r="Q60" s="2271"/>
      <c r="R60" s="2272"/>
      <c r="S60" s="2270"/>
      <c r="T60" s="2273"/>
      <c r="V60" s="603"/>
      <c r="W60" s="2278"/>
      <c r="X60" s="2278"/>
      <c r="Y60" s="2278"/>
      <c r="Z60" s="2278"/>
      <c r="AA60" s="575"/>
      <c r="AB60" s="2312"/>
      <c r="AC60" s="2313"/>
      <c r="AD60" s="2314"/>
      <c r="AE60" s="2315"/>
      <c r="AF60" s="2313"/>
      <c r="AG60" s="2314"/>
      <c r="AH60" s="2315"/>
      <c r="AI60" s="2313"/>
      <c r="AJ60" s="2317"/>
      <c r="AK60" s="2313"/>
      <c r="AL60" s="2313"/>
      <c r="AM60" s="2314"/>
      <c r="AN60" s="2315"/>
      <c r="AO60" s="2313"/>
      <c r="AP60" s="2314"/>
      <c r="AQ60" s="2315"/>
      <c r="AR60" s="2313"/>
      <c r="AS60" s="2317"/>
      <c r="AT60" s="2313"/>
      <c r="AU60" s="2313"/>
      <c r="AV60" s="2314"/>
      <c r="AW60" s="2315"/>
      <c r="AX60" s="2313"/>
      <c r="AY60" s="2314"/>
      <c r="AZ60" s="2315"/>
      <c r="BA60" s="2313"/>
      <c r="BB60" s="2317"/>
    </row>
    <row r="61" spans="1:54" ht="7.5" customHeight="1" x14ac:dyDescent="0.15">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row>
    <row r="65" ht="12" customHeight="1" x14ac:dyDescent="0.15"/>
  </sheetData>
  <mergeCells count="282">
    <mergeCell ref="AZ58:BB60"/>
    <mergeCell ref="G59:J60"/>
    <mergeCell ref="L59:N60"/>
    <mergeCell ref="O59:Q60"/>
    <mergeCell ref="R59:T60"/>
    <mergeCell ref="AB58:AD60"/>
    <mergeCell ref="AE58:AG60"/>
    <mergeCell ref="AH58:AJ60"/>
    <mergeCell ref="AK58:AM60"/>
    <mergeCell ref="AN58:AP60"/>
    <mergeCell ref="AQ58:AS60"/>
    <mergeCell ref="B57:B60"/>
    <mergeCell ref="C57:F60"/>
    <mergeCell ref="G57:J58"/>
    <mergeCell ref="L57:N58"/>
    <mergeCell ref="O57:Q58"/>
    <mergeCell ref="R57:T58"/>
    <mergeCell ref="W58:Z60"/>
    <mergeCell ref="AT58:AV60"/>
    <mergeCell ref="AW58:AY60"/>
    <mergeCell ref="Z54:Z55"/>
    <mergeCell ref="AT54:AV55"/>
    <mergeCell ref="AW54:AY55"/>
    <mergeCell ref="AZ54:BB55"/>
    <mergeCell ref="V56:AA57"/>
    <mergeCell ref="AB56:AD57"/>
    <mergeCell ref="AE56:AG57"/>
    <mergeCell ref="AH56:AJ57"/>
    <mergeCell ref="AK56:AM57"/>
    <mergeCell ref="AN56:AP57"/>
    <mergeCell ref="AQ56:AS57"/>
    <mergeCell ref="AB54:AD55"/>
    <mergeCell ref="AE54:AG55"/>
    <mergeCell ref="AH54:AJ55"/>
    <mergeCell ref="AK54:AM55"/>
    <mergeCell ref="AN54:AP55"/>
    <mergeCell ref="AQ54:AS55"/>
    <mergeCell ref="AT56:AV57"/>
    <mergeCell ref="AW56:AY57"/>
    <mergeCell ref="AZ56:BB57"/>
    <mergeCell ref="AH52:AJ53"/>
    <mergeCell ref="AK52:AM53"/>
    <mergeCell ref="AN52:AP53"/>
    <mergeCell ref="AQ52:AS53"/>
    <mergeCell ref="AT52:AV53"/>
    <mergeCell ref="AW52:AY53"/>
    <mergeCell ref="AZ52:BB53"/>
    <mergeCell ref="AB50:AD51"/>
    <mergeCell ref="AE50:AG51"/>
    <mergeCell ref="AH50:AJ51"/>
    <mergeCell ref="AK50:AM51"/>
    <mergeCell ref="AN50:AP51"/>
    <mergeCell ref="AQ50:AS51"/>
    <mergeCell ref="AT50:AV51"/>
    <mergeCell ref="AW50:AY51"/>
    <mergeCell ref="AK46:AM47"/>
    <mergeCell ref="AN46:AP47"/>
    <mergeCell ref="AQ46:AS47"/>
    <mergeCell ref="AT46:AV47"/>
    <mergeCell ref="AZ48:BB49"/>
    <mergeCell ref="Z50:Z51"/>
    <mergeCell ref="AH48:AJ49"/>
    <mergeCell ref="AK48:AM49"/>
    <mergeCell ref="AN48:AP49"/>
    <mergeCell ref="AQ48:AS49"/>
    <mergeCell ref="AT48:AV49"/>
    <mergeCell ref="AW48:AY49"/>
    <mergeCell ref="Z46:Z47"/>
    <mergeCell ref="AB46:AD47"/>
    <mergeCell ref="AW46:AY47"/>
    <mergeCell ref="AZ50:BB51"/>
    <mergeCell ref="B48:J50"/>
    <mergeCell ref="L48:N50"/>
    <mergeCell ref="O48:Q50"/>
    <mergeCell ref="R48:T50"/>
    <mergeCell ref="W48:W55"/>
    <mergeCell ref="Z48:Z49"/>
    <mergeCell ref="AB48:AD49"/>
    <mergeCell ref="AE48:AG49"/>
    <mergeCell ref="AE46:AG47"/>
    <mergeCell ref="B45:J47"/>
    <mergeCell ref="L45:N47"/>
    <mergeCell ref="O45:Q47"/>
    <mergeCell ref="R45:T47"/>
    <mergeCell ref="B51:J53"/>
    <mergeCell ref="L51:N53"/>
    <mergeCell ref="O51:Q53"/>
    <mergeCell ref="R51:T53"/>
    <mergeCell ref="Z52:Z53"/>
    <mergeCell ref="AB52:AD53"/>
    <mergeCell ref="AE52:AG53"/>
    <mergeCell ref="B54:J56"/>
    <mergeCell ref="L54:N56"/>
    <mergeCell ref="O54:Q56"/>
    <mergeCell ref="R54:T56"/>
    <mergeCell ref="B42:G44"/>
    <mergeCell ref="J42:J44"/>
    <mergeCell ref="L42:N44"/>
    <mergeCell ref="O42:Q44"/>
    <mergeCell ref="R42:T44"/>
    <mergeCell ref="AQ42:AS43"/>
    <mergeCell ref="AT42:AV43"/>
    <mergeCell ref="AW42:AY43"/>
    <mergeCell ref="AZ42:BB43"/>
    <mergeCell ref="Z44:Z45"/>
    <mergeCell ref="AB44:AD45"/>
    <mergeCell ref="AE44:AG45"/>
    <mergeCell ref="AH44:AJ45"/>
    <mergeCell ref="AK44:AM45"/>
    <mergeCell ref="AN44:AP45"/>
    <mergeCell ref="Z42:Z43"/>
    <mergeCell ref="AB42:AD43"/>
    <mergeCell ref="AE42:AG43"/>
    <mergeCell ref="AH42:AJ43"/>
    <mergeCell ref="AK42:AM43"/>
    <mergeCell ref="AN42:AP43"/>
    <mergeCell ref="AQ44:AS45"/>
    <mergeCell ref="AT44:AV45"/>
    <mergeCell ref="AW44:AY45"/>
    <mergeCell ref="AT36:BB37"/>
    <mergeCell ref="W38:W47"/>
    <mergeCell ref="Y38:AA39"/>
    <mergeCell ref="AC38:AC39"/>
    <mergeCell ref="AF38:AF39"/>
    <mergeCell ref="AI38:AI39"/>
    <mergeCell ref="AL38:AL39"/>
    <mergeCell ref="AO38:AO39"/>
    <mergeCell ref="AR38:AR39"/>
    <mergeCell ref="AU38:AU39"/>
    <mergeCell ref="AX38:AX39"/>
    <mergeCell ref="BA38:BA39"/>
    <mergeCell ref="Z40:Z41"/>
    <mergeCell ref="AB40:AD41"/>
    <mergeCell ref="AE40:AG41"/>
    <mergeCell ref="AH40:AJ41"/>
    <mergeCell ref="AN40:AP41"/>
    <mergeCell ref="AQ40:AS41"/>
    <mergeCell ref="AT40:AV41"/>
    <mergeCell ref="AW40:AY41"/>
    <mergeCell ref="AZ40:BB41"/>
    <mergeCell ref="AZ44:BB45"/>
    <mergeCell ref="AZ46:BB47"/>
    <mergeCell ref="AH46:AJ47"/>
    <mergeCell ref="B33:C35"/>
    <mergeCell ref="F33:J35"/>
    <mergeCell ref="L33:N35"/>
    <mergeCell ref="O33:Q35"/>
    <mergeCell ref="R33:T35"/>
    <mergeCell ref="W34:AK35"/>
    <mergeCell ref="B36:G41"/>
    <mergeCell ref="J36:J38"/>
    <mergeCell ref="L36:N38"/>
    <mergeCell ref="O36:Q38"/>
    <mergeCell ref="R36:T38"/>
    <mergeCell ref="V36:AA37"/>
    <mergeCell ref="AB36:AJ37"/>
    <mergeCell ref="AK36:AS37"/>
    <mergeCell ref="AK40:AM41"/>
    <mergeCell ref="J39:J41"/>
    <mergeCell ref="L39:N41"/>
    <mergeCell ref="O39:Q41"/>
    <mergeCell ref="R39:T41"/>
    <mergeCell ref="X22:BB23"/>
    <mergeCell ref="J24:J26"/>
    <mergeCell ref="L24:N26"/>
    <mergeCell ref="O24:Q26"/>
    <mergeCell ref="R24:T26"/>
    <mergeCell ref="X24:BB25"/>
    <mergeCell ref="B21:C32"/>
    <mergeCell ref="F21:G26"/>
    <mergeCell ref="J21:J23"/>
    <mergeCell ref="L21:N23"/>
    <mergeCell ref="O21:Q23"/>
    <mergeCell ref="R21:T23"/>
    <mergeCell ref="F27:J29"/>
    <mergeCell ref="L27:N29"/>
    <mergeCell ref="O27:Q29"/>
    <mergeCell ref="R27:T29"/>
    <mergeCell ref="F30:J32"/>
    <mergeCell ref="L30:N32"/>
    <mergeCell ref="O30:Q32"/>
    <mergeCell ref="R30:T32"/>
    <mergeCell ref="R17:T17"/>
    <mergeCell ref="W17:AF17"/>
    <mergeCell ref="AH17:AJ17"/>
    <mergeCell ref="AK17:AM17"/>
    <mergeCell ref="AN17:AP17"/>
    <mergeCell ref="AQ17:AV17"/>
    <mergeCell ref="AW17:BB17"/>
    <mergeCell ref="B18:C20"/>
    <mergeCell ref="E18:K20"/>
    <mergeCell ref="L18:N20"/>
    <mergeCell ref="O18:Q20"/>
    <mergeCell ref="R18:T20"/>
    <mergeCell ref="V18:W19"/>
    <mergeCell ref="X18:BB19"/>
    <mergeCell ref="X20:BB21"/>
    <mergeCell ref="B10:C17"/>
    <mergeCell ref="F10:G12"/>
    <mergeCell ref="L12:N12"/>
    <mergeCell ref="O12:Q12"/>
    <mergeCell ref="R12:T12"/>
    <mergeCell ref="W12:Z14"/>
    <mergeCell ref="AB12:AG12"/>
    <mergeCell ref="AH12:AJ12"/>
    <mergeCell ref="AK12:AM12"/>
    <mergeCell ref="AW15:BB15"/>
    <mergeCell ref="F16:J16"/>
    <mergeCell ref="L16:N16"/>
    <mergeCell ref="O16:Q16"/>
    <mergeCell ref="R16:T16"/>
    <mergeCell ref="W16:AF16"/>
    <mergeCell ref="AH16:AJ16"/>
    <mergeCell ref="AK16:AM16"/>
    <mergeCell ref="AN16:AP16"/>
    <mergeCell ref="AQ16:AV16"/>
    <mergeCell ref="AW16:BB16"/>
    <mergeCell ref="F13:G15"/>
    <mergeCell ref="L15:N15"/>
    <mergeCell ref="O15:Q15"/>
    <mergeCell ref="R15:T15"/>
    <mergeCell ref="AQ15:AV15"/>
    <mergeCell ref="W15:AF15"/>
    <mergeCell ref="AH15:AJ15"/>
    <mergeCell ref="AK15:AM15"/>
    <mergeCell ref="AN15:AP15"/>
    <mergeCell ref="AW13:BB13"/>
    <mergeCell ref="L14:N14"/>
    <mergeCell ref="O14:Q14"/>
    <mergeCell ref="R14:T14"/>
    <mergeCell ref="AB14:AG14"/>
    <mergeCell ref="AH14:AJ14"/>
    <mergeCell ref="AK14:AM14"/>
    <mergeCell ref="AN14:AP14"/>
    <mergeCell ref="AQ14:AV14"/>
    <mergeCell ref="AW14:BB14"/>
    <mergeCell ref="L13:N13"/>
    <mergeCell ref="O13:Q13"/>
    <mergeCell ref="R13:T13"/>
    <mergeCell ref="AB13:AG13"/>
    <mergeCell ref="AH13:AJ13"/>
    <mergeCell ref="AK13:AM13"/>
    <mergeCell ref="AN13:AP13"/>
    <mergeCell ref="AQ13:AV13"/>
    <mergeCell ref="AK10:AM10"/>
    <mergeCell ref="AN10:AP10"/>
    <mergeCell ref="AQ12:AV12"/>
    <mergeCell ref="AW12:BB12"/>
    <mergeCell ref="L11:N11"/>
    <mergeCell ref="O11:Q11"/>
    <mergeCell ref="R11:T11"/>
    <mergeCell ref="W11:AF11"/>
    <mergeCell ref="AH11:AJ11"/>
    <mergeCell ref="AK11:AM11"/>
    <mergeCell ref="AN11:AP11"/>
    <mergeCell ref="AQ11:AV11"/>
    <mergeCell ref="AW11:BB11"/>
    <mergeCell ref="AN12:AP12"/>
    <mergeCell ref="F17:J17"/>
    <mergeCell ref="L17:N17"/>
    <mergeCell ref="O17:Q17"/>
    <mergeCell ref="AY2:AZ2"/>
    <mergeCell ref="A5:BB5"/>
    <mergeCell ref="A6:F6"/>
    <mergeCell ref="V7:AK8"/>
    <mergeCell ref="A9:K9"/>
    <mergeCell ref="L9:N9"/>
    <mergeCell ref="O9:Q9"/>
    <mergeCell ref="R9:T9"/>
    <mergeCell ref="V9:AG9"/>
    <mergeCell ref="AH9:AJ9"/>
    <mergeCell ref="AK9:AM9"/>
    <mergeCell ref="AN9:AP9"/>
    <mergeCell ref="AQ9:AV9"/>
    <mergeCell ref="AW9:BB9"/>
    <mergeCell ref="AQ10:AV10"/>
    <mergeCell ref="AW10:BB10"/>
    <mergeCell ref="L10:N10"/>
    <mergeCell ref="O10:Q10"/>
    <mergeCell ref="R10:T10"/>
    <mergeCell ref="W10:AF10"/>
    <mergeCell ref="AH10:AJ10"/>
  </mergeCells>
  <phoneticPr fontId="2"/>
  <pageMargins left="0.59055118110236227" right="0.19685039370078741" top="0.19685039370078741" bottom="0.19685039370078741" header="0.51181102362204722" footer="0.19685039370078741"/>
  <pageSetup paperSize="9" orientation="landscape" r:id="rId1"/>
  <headerFooter alignWithMargins="0">
    <oddFooter>&amp;C
- 22 -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100"/>
  <sheetViews>
    <sheetView zoomScale="130" zoomScaleNormal="130" zoomScaleSheetLayoutView="100" workbookViewId="0">
      <selection activeCell="D9" sqref="D9:Q9"/>
    </sheetView>
  </sheetViews>
  <sheetFormatPr defaultRowHeight="9.75" x14ac:dyDescent="0.15"/>
  <cols>
    <col min="1" max="1" width="0.5" style="614" customWidth="1"/>
    <col min="2" max="2" width="1.375" style="614" customWidth="1"/>
    <col min="3" max="7" width="0.5" style="614" customWidth="1"/>
    <col min="8" max="8" width="4.5" style="614" customWidth="1"/>
    <col min="9" max="10" width="0.5" style="614" customWidth="1"/>
    <col min="11" max="11" width="2.5" style="614" customWidth="1"/>
    <col min="12" max="13" width="0.5" style="614" customWidth="1"/>
    <col min="14" max="14" width="2.5" style="614" customWidth="1"/>
    <col min="15" max="16" width="0.5" style="614" customWidth="1"/>
    <col min="17" max="17" width="2.5" style="614" customWidth="1"/>
    <col min="18" max="19" width="0.5" style="614" customWidth="1"/>
    <col min="20" max="20" width="2.5" style="614" customWidth="1"/>
    <col min="21" max="22" width="0.5" style="614" customWidth="1"/>
    <col min="23" max="24" width="1.375" style="614" customWidth="1"/>
    <col min="25" max="26" width="0.5" style="614" customWidth="1"/>
    <col min="27" max="27" width="2.625" style="614" bestFit="1" customWidth="1"/>
    <col min="28" max="29" width="0.5" style="614" customWidth="1"/>
    <col min="30" max="30" width="2.5" style="614" customWidth="1"/>
    <col min="31" max="32" width="0.5" style="614" customWidth="1"/>
    <col min="33" max="33" width="2.5" style="614" customWidth="1"/>
    <col min="34" max="35" width="0.5" style="614" customWidth="1"/>
    <col min="36" max="36" width="2.5" style="614" customWidth="1"/>
    <col min="37" max="38" width="0.5" style="614" customWidth="1"/>
    <col min="39" max="39" width="2.5" style="614" customWidth="1"/>
    <col min="40" max="41" width="0.5" style="614" customWidth="1"/>
    <col min="42" max="42" width="2.5" style="614" customWidth="1"/>
    <col min="43" max="44" width="0.5" style="614" customWidth="1"/>
    <col min="45" max="45" width="2.5" style="614" customWidth="1"/>
    <col min="46" max="47" width="0.5" style="614" customWidth="1"/>
    <col min="48" max="48" width="2.5" style="614" customWidth="1"/>
    <col min="49" max="50" width="0.5" style="614" customWidth="1"/>
    <col min="51" max="51" width="2.625" style="614" customWidth="1"/>
    <col min="52" max="53" width="0.5" style="614" customWidth="1"/>
    <col min="54" max="54" width="2.625" style="614" customWidth="1"/>
    <col min="55" max="56" width="0.5" style="614" customWidth="1"/>
    <col min="57" max="57" width="2.625" style="614" customWidth="1"/>
    <col min="58" max="59" width="0.5" style="614" customWidth="1"/>
    <col min="60" max="60" width="2.625" style="614" customWidth="1"/>
    <col min="61" max="62" width="0.5" style="614" customWidth="1"/>
    <col min="63" max="63" width="1.25" style="614" customWidth="1"/>
    <col min="64" max="65" width="0.5" style="614" customWidth="1"/>
    <col min="66" max="66" width="5.875" style="614" customWidth="1"/>
    <col min="67" max="68" width="0.5" style="614" customWidth="1"/>
    <col min="69" max="69" width="5.125" style="614" customWidth="1"/>
    <col min="70" max="71" width="0.5" style="614" customWidth="1"/>
    <col min="72" max="72" width="3.125" style="614" customWidth="1"/>
    <col min="73" max="74" width="0.5" style="614" customWidth="1"/>
    <col min="75" max="75" width="2.875" style="614" customWidth="1"/>
    <col min="76" max="77" width="0.5" style="614" customWidth="1"/>
    <col min="78" max="78" width="3.125" style="614" customWidth="1"/>
    <col min="79" max="80" width="0.5" style="614" customWidth="1"/>
    <col min="81" max="81" width="2.875" style="614" customWidth="1"/>
    <col min="82" max="83" width="0.5" style="614" customWidth="1"/>
    <col min="84" max="84" width="3.125" style="614" customWidth="1"/>
    <col min="85" max="86" width="0.5" style="614" customWidth="1"/>
    <col min="87" max="87" width="2.875" style="614" customWidth="1"/>
    <col min="88" max="89" width="0.5" style="614" customWidth="1"/>
    <col min="90" max="90" width="3.125" style="614" customWidth="1"/>
    <col min="91" max="92" width="0.5" style="614" customWidth="1"/>
    <col min="93" max="93" width="2.875" style="614" customWidth="1"/>
    <col min="94" max="95" width="0.5" style="614" customWidth="1"/>
    <col min="96" max="96" width="3.125" style="614" customWidth="1"/>
    <col min="97" max="98" width="0.5" style="614" customWidth="1"/>
    <col min="99" max="99" width="2.875" style="614" customWidth="1"/>
    <col min="100" max="101" width="0.5" style="614" customWidth="1"/>
    <col min="102" max="102" width="3.125" style="614" customWidth="1"/>
    <col min="103" max="104" width="0.5" style="614" customWidth="1"/>
    <col min="105" max="105" width="2.875" style="614" customWidth="1"/>
    <col min="106" max="107" width="0.5" style="614" customWidth="1"/>
    <col min="108" max="108" width="3.125" style="614" customWidth="1"/>
    <col min="109" max="109" width="0.375" style="614" customWidth="1"/>
    <col min="110" max="110" width="0.5" style="614" customWidth="1"/>
    <col min="111" max="111" width="2.875" style="614" customWidth="1"/>
    <col min="112" max="113" width="0.5" style="614" customWidth="1"/>
    <col min="114" max="114" width="2.625" style="614" customWidth="1"/>
    <col min="115" max="116" width="0.5" style="614" customWidth="1"/>
    <col min="117" max="117" width="2.625" style="614" customWidth="1"/>
    <col min="118" max="119" width="0.5" style="614" customWidth="1"/>
    <col min="120" max="120" width="2.625" style="614" customWidth="1"/>
    <col min="121" max="122" width="0.5" style="614" customWidth="1"/>
    <col min="123" max="123" width="2.625" style="614" customWidth="1"/>
    <col min="124" max="125" width="0.5" style="614" customWidth="1"/>
    <col min="126" max="126" width="2.625" style="614" customWidth="1"/>
    <col min="127" max="128" width="0.5" style="614" customWidth="1"/>
    <col min="129" max="129" width="2.625" style="614" customWidth="1"/>
    <col min="130" max="131" width="0.5" style="614" customWidth="1"/>
    <col min="132" max="132" width="2.625" style="614" customWidth="1"/>
    <col min="133" max="134" width="0.5" style="614" customWidth="1"/>
    <col min="135" max="135" width="2.625" style="614" customWidth="1"/>
    <col min="136" max="137" width="0.5" style="614" customWidth="1"/>
    <col min="138" max="138" width="2.625" style="614" customWidth="1"/>
    <col min="139" max="140" width="0.5" style="614" customWidth="1"/>
    <col min="141" max="141" width="2.625" style="614" customWidth="1"/>
    <col min="142" max="143" width="0.5" style="614" customWidth="1"/>
    <col min="144" max="144" width="2.625" style="614" customWidth="1"/>
    <col min="145" max="146" width="0.5" style="614" customWidth="1"/>
    <col min="147" max="147" width="2.625" style="614" customWidth="1"/>
    <col min="148" max="149" width="0.5" style="614" customWidth="1"/>
    <col min="150" max="150" width="2.625" style="614" customWidth="1"/>
    <col min="151" max="152" width="0.5" style="614" customWidth="1"/>
    <col min="153" max="153" width="2.625" style="614" customWidth="1"/>
    <col min="154" max="155" width="0.5" style="614" customWidth="1"/>
    <col min="156" max="156" width="2.625" style="614" customWidth="1"/>
    <col min="157" max="158" width="0.5" style="614" customWidth="1"/>
    <col min="159" max="159" width="2.625" style="614" customWidth="1"/>
    <col min="160" max="161" width="0.5" style="614" customWidth="1"/>
    <col min="162" max="162" width="2.625" style="614" customWidth="1"/>
    <col min="163" max="164" width="0.5" style="614" customWidth="1"/>
    <col min="165" max="165" width="2.625" style="614" customWidth="1"/>
    <col min="166" max="167" width="0.5" style="614" customWidth="1"/>
    <col min="168" max="168" width="2.625" style="614" customWidth="1"/>
    <col min="169" max="170" width="0.5" style="614" customWidth="1"/>
    <col min="171" max="171" width="2.625" style="614" customWidth="1"/>
    <col min="172" max="173" width="0.5" style="614" customWidth="1"/>
    <col min="174" max="174" width="2.625" style="614" customWidth="1"/>
    <col min="175" max="176" width="0.5" style="614" customWidth="1"/>
    <col min="177" max="177" width="2.625" style="614" customWidth="1"/>
    <col min="178" max="179" width="0.5" style="614" customWidth="1"/>
    <col min="180" max="180" width="2.625" style="614" customWidth="1"/>
    <col min="181" max="182" width="0.5" style="614" customWidth="1"/>
    <col min="183" max="183" width="2.625" style="614" customWidth="1"/>
    <col min="184" max="185" width="0.5" style="614" customWidth="1"/>
    <col min="186" max="186" width="2.625" style="614" customWidth="1"/>
    <col min="187" max="188" width="0.5" style="614" customWidth="1"/>
    <col min="189" max="189" width="2.625" style="614" customWidth="1"/>
    <col min="190" max="191" width="0.5" style="614" customWidth="1"/>
    <col min="192" max="192" width="2.625" style="614" customWidth="1"/>
    <col min="193" max="194" width="0.5" style="614" customWidth="1"/>
    <col min="195" max="195" width="2.625" style="614" customWidth="1"/>
    <col min="196" max="197" width="0.5" style="614" customWidth="1"/>
    <col min="198" max="198" width="2.625" style="614" customWidth="1"/>
    <col min="199" max="200" width="0.5" style="614" customWidth="1"/>
    <col min="201" max="201" width="2.625" style="614" customWidth="1"/>
    <col min="202" max="203" width="0.5" style="614" customWidth="1"/>
    <col min="204" max="204" width="2.625" style="614" customWidth="1"/>
    <col min="205" max="206" width="0.5" style="614" customWidth="1"/>
    <col min="207" max="207" width="2.625" style="614" customWidth="1"/>
    <col min="208" max="209" width="0.5" style="614" customWidth="1"/>
    <col min="210" max="210" width="2.625" style="614" customWidth="1"/>
    <col min="211" max="212" width="0.5" style="614" customWidth="1"/>
    <col min="213" max="213" width="2.625" style="614" customWidth="1"/>
    <col min="214" max="215" width="0.5" style="614" customWidth="1"/>
    <col min="216" max="216" width="2.625" style="614" customWidth="1"/>
    <col min="217" max="218" width="0.5" style="614" customWidth="1"/>
    <col min="219" max="219" width="2.625" style="614" customWidth="1"/>
    <col min="220" max="221" width="0.5" style="614" customWidth="1"/>
    <col min="222" max="222" width="2.625" style="614" customWidth="1"/>
    <col min="223" max="224" width="0.5" style="614" customWidth="1"/>
    <col min="225" max="225" width="2.625" style="614" customWidth="1"/>
    <col min="226" max="227" width="0.5" style="614" customWidth="1"/>
    <col min="228" max="228" width="2.625" style="614" customWidth="1"/>
    <col min="229" max="230" width="0.5" style="614" customWidth="1"/>
    <col min="231" max="231" width="2.625" style="614" customWidth="1"/>
    <col min="232" max="233" width="0.5" style="614" customWidth="1"/>
    <col min="234" max="234" width="2.625" style="614" customWidth="1"/>
    <col min="235" max="236" width="0.5" style="614" customWidth="1"/>
    <col min="237" max="237" width="2.625" style="614" customWidth="1"/>
    <col min="238" max="239" width="0.5" style="614" customWidth="1"/>
    <col min="240" max="240" width="2.625" style="614" customWidth="1"/>
    <col min="241" max="263" width="9" style="614"/>
    <col min="264" max="264" width="0.5" style="614" customWidth="1"/>
    <col min="265" max="265" width="2.625" style="614" customWidth="1"/>
    <col min="266" max="267" width="0.5" style="614" customWidth="1"/>
    <col min="268" max="268" width="2.125" style="614" customWidth="1"/>
    <col min="269" max="270" width="0.5" style="614" customWidth="1"/>
    <col min="271" max="271" width="5.625" style="614" customWidth="1"/>
    <col min="272" max="273" width="0.5" style="614" customWidth="1"/>
    <col min="274" max="274" width="2.5" style="614" customWidth="1"/>
    <col min="275" max="276" width="0.5" style="614" customWidth="1"/>
    <col min="277" max="277" width="2.5" style="614" customWidth="1"/>
    <col min="278" max="279" width="0.5" style="614" customWidth="1"/>
    <col min="280" max="280" width="2.5" style="614" customWidth="1"/>
    <col min="281" max="282" width="0.5" style="614" customWidth="1"/>
    <col min="283" max="283" width="2.375" style="614" customWidth="1"/>
    <col min="284" max="285" width="0.5" style="614" customWidth="1"/>
    <col min="286" max="286" width="2.5" style="614" customWidth="1"/>
    <col min="287" max="288" width="0.5" style="614" customWidth="1"/>
    <col min="289" max="289" width="2.5" style="614" customWidth="1"/>
    <col min="290" max="291" width="0.5" style="614" customWidth="1"/>
    <col min="292" max="292" width="2.5" style="614" customWidth="1"/>
    <col min="293" max="294" width="0.5" style="614" customWidth="1"/>
    <col min="295" max="295" width="2.5" style="614" customWidth="1"/>
    <col min="296" max="297" width="0.5" style="614" customWidth="1"/>
    <col min="298" max="298" width="2.5" style="614" customWidth="1"/>
    <col min="299" max="300" width="0.5" style="614" customWidth="1"/>
    <col min="301" max="301" width="2.5" style="614" customWidth="1"/>
    <col min="302" max="303" width="0.5" style="614" customWidth="1"/>
    <col min="304" max="304" width="2.5" style="614" customWidth="1"/>
    <col min="305" max="306" width="0.5" style="614" customWidth="1"/>
    <col min="307" max="307" width="2.625" style="614" customWidth="1"/>
    <col min="308" max="309" width="0.5" style="614" customWidth="1"/>
    <col min="310" max="310" width="2.625" style="614" customWidth="1"/>
    <col min="311" max="312" width="0.5" style="614" customWidth="1"/>
    <col min="313" max="313" width="2.625" style="614" customWidth="1"/>
    <col min="314" max="315" width="0.5" style="614" customWidth="1"/>
    <col min="316" max="316" width="2.625" style="614" customWidth="1"/>
    <col min="317" max="318" width="0.5" style="614" customWidth="1"/>
    <col min="319" max="319" width="2.625" style="614" customWidth="1"/>
    <col min="320" max="321" width="0.5" style="614" customWidth="1"/>
    <col min="322" max="322" width="5.875" style="614" customWidth="1"/>
    <col min="323" max="324" width="0.5" style="614" customWidth="1"/>
    <col min="325" max="325" width="5.125" style="614" customWidth="1"/>
    <col min="326" max="327" width="0.5" style="614" customWidth="1"/>
    <col min="328" max="328" width="3.125" style="614" customWidth="1"/>
    <col min="329" max="330" width="0.5" style="614" customWidth="1"/>
    <col min="331" max="331" width="2.875" style="614" customWidth="1"/>
    <col min="332" max="333" width="0.5" style="614" customWidth="1"/>
    <col min="334" max="334" width="3.125" style="614" customWidth="1"/>
    <col min="335" max="336" width="0.5" style="614" customWidth="1"/>
    <col min="337" max="337" width="2.875" style="614" customWidth="1"/>
    <col min="338" max="339" width="0.5" style="614" customWidth="1"/>
    <col min="340" max="340" width="3.125" style="614" customWidth="1"/>
    <col min="341" max="342" width="0.5" style="614" customWidth="1"/>
    <col min="343" max="343" width="2.875" style="614" customWidth="1"/>
    <col min="344" max="345" width="0.5" style="614" customWidth="1"/>
    <col min="346" max="346" width="3.125" style="614" customWidth="1"/>
    <col min="347" max="348" width="0.5" style="614" customWidth="1"/>
    <col min="349" max="349" width="2.875" style="614" customWidth="1"/>
    <col min="350" max="351" width="0.5" style="614" customWidth="1"/>
    <col min="352" max="352" width="3.125" style="614" customWidth="1"/>
    <col min="353" max="354" width="0.5" style="614" customWidth="1"/>
    <col min="355" max="355" width="2.875" style="614" customWidth="1"/>
    <col min="356" max="357" width="0.5" style="614" customWidth="1"/>
    <col min="358" max="358" width="3.125" style="614" customWidth="1"/>
    <col min="359" max="360" width="0.5" style="614" customWidth="1"/>
    <col min="361" max="361" width="2.875" style="614" customWidth="1"/>
    <col min="362" max="363" width="0.5" style="614" customWidth="1"/>
    <col min="364" max="364" width="3.375" style="614" customWidth="1"/>
    <col min="365" max="365" width="0.375" style="614" customWidth="1"/>
    <col min="366" max="366" width="0.5" style="614" customWidth="1"/>
    <col min="367" max="367" width="3.375" style="614" customWidth="1"/>
    <col min="368" max="369" width="0.5" style="614" customWidth="1"/>
    <col min="370" max="370" width="2.625" style="614" customWidth="1"/>
    <col min="371" max="372" width="0.5" style="614" customWidth="1"/>
    <col min="373" max="373" width="2.625" style="614" customWidth="1"/>
    <col min="374" max="375" width="0.5" style="614" customWidth="1"/>
    <col min="376" max="376" width="2.625" style="614" customWidth="1"/>
    <col min="377" max="378" width="0.5" style="614" customWidth="1"/>
    <col min="379" max="379" width="2.625" style="614" customWidth="1"/>
    <col min="380" max="381" width="0.5" style="614" customWidth="1"/>
    <col min="382" max="382" width="2.625" style="614" customWidth="1"/>
    <col min="383" max="384" width="0.5" style="614" customWidth="1"/>
    <col min="385" max="385" width="2.625" style="614" customWidth="1"/>
    <col min="386" max="387" width="0.5" style="614" customWidth="1"/>
    <col min="388" max="388" width="2.625" style="614" customWidth="1"/>
    <col min="389" max="390" width="0.5" style="614" customWidth="1"/>
    <col min="391" max="391" width="2.625" style="614" customWidth="1"/>
    <col min="392" max="393" width="0.5" style="614" customWidth="1"/>
    <col min="394" max="394" width="2.625" style="614" customWidth="1"/>
    <col min="395" max="396" width="0.5" style="614" customWidth="1"/>
    <col min="397" max="397" width="2.625" style="614" customWidth="1"/>
    <col min="398" max="399" width="0.5" style="614" customWidth="1"/>
    <col min="400" max="400" width="2.625" style="614" customWidth="1"/>
    <col min="401" max="402" width="0.5" style="614" customWidth="1"/>
    <col min="403" max="403" width="2.625" style="614" customWidth="1"/>
    <col min="404" max="405" width="0.5" style="614" customWidth="1"/>
    <col min="406" max="406" width="2.625" style="614" customWidth="1"/>
    <col min="407" max="408" width="0.5" style="614" customWidth="1"/>
    <col min="409" max="409" width="2.625" style="614" customWidth="1"/>
    <col min="410" max="411" width="0.5" style="614" customWidth="1"/>
    <col min="412" max="412" width="2.625" style="614" customWidth="1"/>
    <col min="413" max="414" width="0.5" style="614" customWidth="1"/>
    <col min="415" max="415" width="2.625" style="614" customWidth="1"/>
    <col min="416" max="417" width="0.5" style="614" customWidth="1"/>
    <col min="418" max="418" width="2.625" style="614" customWidth="1"/>
    <col min="419" max="420" width="0.5" style="614" customWidth="1"/>
    <col min="421" max="421" width="2.625" style="614" customWidth="1"/>
    <col min="422" max="423" width="0.5" style="614" customWidth="1"/>
    <col min="424" max="424" width="2.625" style="614" customWidth="1"/>
    <col min="425" max="426" width="0.5" style="614" customWidth="1"/>
    <col min="427" max="427" width="2.625" style="614" customWidth="1"/>
    <col min="428" max="429" width="0.5" style="614" customWidth="1"/>
    <col min="430" max="430" width="2.625" style="614" customWidth="1"/>
    <col min="431" max="432" width="0.5" style="614" customWidth="1"/>
    <col min="433" max="433" width="2.625" style="614" customWidth="1"/>
    <col min="434" max="435" width="0.5" style="614" customWidth="1"/>
    <col min="436" max="436" width="2.625" style="614" customWidth="1"/>
    <col min="437" max="438" width="0.5" style="614" customWidth="1"/>
    <col min="439" max="439" width="2.625" style="614" customWidth="1"/>
    <col min="440" max="441" width="0.5" style="614" customWidth="1"/>
    <col min="442" max="442" width="2.625" style="614" customWidth="1"/>
    <col min="443" max="444" width="0.5" style="614" customWidth="1"/>
    <col min="445" max="445" width="2.625" style="614" customWidth="1"/>
    <col min="446" max="447" width="0.5" style="614" customWidth="1"/>
    <col min="448" max="448" width="2.625" style="614" customWidth="1"/>
    <col min="449" max="450" width="0.5" style="614" customWidth="1"/>
    <col min="451" max="451" width="2.625" style="614" customWidth="1"/>
    <col min="452" max="453" width="0.5" style="614" customWidth="1"/>
    <col min="454" max="454" width="2.625" style="614" customWidth="1"/>
    <col min="455" max="456" width="0.5" style="614" customWidth="1"/>
    <col min="457" max="457" width="2.625" style="614" customWidth="1"/>
    <col min="458" max="459" width="0.5" style="614" customWidth="1"/>
    <col min="460" max="460" width="2.625" style="614" customWidth="1"/>
    <col min="461" max="462" width="0.5" style="614" customWidth="1"/>
    <col min="463" max="463" width="2.625" style="614" customWidth="1"/>
    <col min="464" max="465" width="0.5" style="614" customWidth="1"/>
    <col min="466" max="466" width="2.625" style="614" customWidth="1"/>
    <col min="467" max="468" width="0.5" style="614" customWidth="1"/>
    <col min="469" max="469" width="2.625" style="614" customWidth="1"/>
    <col min="470" max="471" width="0.5" style="614" customWidth="1"/>
    <col min="472" max="472" width="2.625" style="614" customWidth="1"/>
    <col min="473" max="474" width="0.5" style="614" customWidth="1"/>
    <col min="475" max="475" width="2.625" style="614" customWidth="1"/>
    <col min="476" max="477" width="0.5" style="614" customWidth="1"/>
    <col min="478" max="478" width="2.625" style="614" customWidth="1"/>
    <col min="479" max="480" width="0.5" style="614" customWidth="1"/>
    <col min="481" max="481" width="2.625" style="614" customWidth="1"/>
    <col min="482" max="483" width="0.5" style="614" customWidth="1"/>
    <col min="484" max="484" width="2.625" style="614" customWidth="1"/>
    <col min="485" max="486" width="0.5" style="614" customWidth="1"/>
    <col min="487" max="487" width="2.625" style="614" customWidth="1"/>
    <col min="488" max="489" width="0.5" style="614" customWidth="1"/>
    <col min="490" max="490" width="2.625" style="614" customWidth="1"/>
    <col min="491" max="492" width="0.5" style="614" customWidth="1"/>
    <col min="493" max="493" width="2.625" style="614" customWidth="1"/>
    <col min="494" max="495" width="0.5" style="614" customWidth="1"/>
    <col min="496" max="496" width="2.625" style="614" customWidth="1"/>
    <col min="497" max="519" width="9" style="614"/>
    <col min="520" max="520" width="0.5" style="614" customWidth="1"/>
    <col min="521" max="521" width="2.625" style="614" customWidth="1"/>
    <col min="522" max="523" width="0.5" style="614" customWidth="1"/>
    <col min="524" max="524" width="2.125" style="614" customWidth="1"/>
    <col min="525" max="526" width="0.5" style="614" customWidth="1"/>
    <col min="527" max="527" width="5.625" style="614" customWidth="1"/>
    <col min="528" max="529" width="0.5" style="614" customWidth="1"/>
    <col min="530" max="530" width="2.5" style="614" customWidth="1"/>
    <col min="531" max="532" width="0.5" style="614" customWidth="1"/>
    <col min="533" max="533" width="2.5" style="614" customWidth="1"/>
    <col min="534" max="535" width="0.5" style="614" customWidth="1"/>
    <col min="536" max="536" width="2.5" style="614" customWidth="1"/>
    <col min="537" max="538" width="0.5" style="614" customWidth="1"/>
    <col min="539" max="539" width="2.375" style="614" customWidth="1"/>
    <col min="540" max="541" width="0.5" style="614" customWidth="1"/>
    <col min="542" max="542" width="2.5" style="614" customWidth="1"/>
    <col min="543" max="544" width="0.5" style="614" customWidth="1"/>
    <col min="545" max="545" width="2.5" style="614" customWidth="1"/>
    <col min="546" max="547" width="0.5" style="614" customWidth="1"/>
    <col min="548" max="548" width="2.5" style="614" customWidth="1"/>
    <col min="549" max="550" width="0.5" style="614" customWidth="1"/>
    <col min="551" max="551" width="2.5" style="614" customWidth="1"/>
    <col min="552" max="553" width="0.5" style="614" customWidth="1"/>
    <col min="554" max="554" width="2.5" style="614" customWidth="1"/>
    <col min="555" max="556" width="0.5" style="614" customWidth="1"/>
    <col min="557" max="557" width="2.5" style="614" customWidth="1"/>
    <col min="558" max="559" width="0.5" style="614" customWidth="1"/>
    <col min="560" max="560" width="2.5" style="614" customWidth="1"/>
    <col min="561" max="562" width="0.5" style="614" customWidth="1"/>
    <col min="563" max="563" width="2.625" style="614" customWidth="1"/>
    <col min="564" max="565" width="0.5" style="614" customWidth="1"/>
    <col min="566" max="566" width="2.625" style="614" customWidth="1"/>
    <col min="567" max="568" width="0.5" style="614" customWidth="1"/>
    <col min="569" max="569" width="2.625" style="614" customWidth="1"/>
    <col min="570" max="571" width="0.5" style="614" customWidth="1"/>
    <col min="572" max="572" width="2.625" style="614" customWidth="1"/>
    <col min="573" max="574" width="0.5" style="614" customWidth="1"/>
    <col min="575" max="575" width="2.625" style="614" customWidth="1"/>
    <col min="576" max="577" width="0.5" style="614" customWidth="1"/>
    <col min="578" max="578" width="5.875" style="614" customWidth="1"/>
    <col min="579" max="580" width="0.5" style="614" customWidth="1"/>
    <col min="581" max="581" width="5.125" style="614" customWidth="1"/>
    <col min="582" max="583" width="0.5" style="614" customWidth="1"/>
    <col min="584" max="584" width="3.125" style="614" customWidth="1"/>
    <col min="585" max="586" width="0.5" style="614" customWidth="1"/>
    <col min="587" max="587" width="2.875" style="614" customWidth="1"/>
    <col min="588" max="589" width="0.5" style="614" customWidth="1"/>
    <col min="590" max="590" width="3.125" style="614" customWidth="1"/>
    <col min="591" max="592" width="0.5" style="614" customWidth="1"/>
    <col min="593" max="593" width="2.875" style="614" customWidth="1"/>
    <col min="594" max="595" width="0.5" style="614" customWidth="1"/>
    <col min="596" max="596" width="3.125" style="614" customWidth="1"/>
    <col min="597" max="598" width="0.5" style="614" customWidth="1"/>
    <col min="599" max="599" width="2.875" style="614" customWidth="1"/>
    <col min="600" max="601" width="0.5" style="614" customWidth="1"/>
    <col min="602" max="602" width="3.125" style="614" customWidth="1"/>
    <col min="603" max="604" width="0.5" style="614" customWidth="1"/>
    <col min="605" max="605" width="2.875" style="614" customWidth="1"/>
    <col min="606" max="607" width="0.5" style="614" customWidth="1"/>
    <col min="608" max="608" width="3.125" style="614" customWidth="1"/>
    <col min="609" max="610" width="0.5" style="614" customWidth="1"/>
    <col min="611" max="611" width="2.875" style="614" customWidth="1"/>
    <col min="612" max="613" width="0.5" style="614" customWidth="1"/>
    <col min="614" max="614" width="3.125" style="614" customWidth="1"/>
    <col min="615" max="616" width="0.5" style="614" customWidth="1"/>
    <col min="617" max="617" width="2.875" style="614" customWidth="1"/>
    <col min="618" max="619" width="0.5" style="614" customWidth="1"/>
    <col min="620" max="620" width="3.375" style="614" customWidth="1"/>
    <col min="621" max="621" width="0.375" style="614" customWidth="1"/>
    <col min="622" max="622" width="0.5" style="614" customWidth="1"/>
    <col min="623" max="623" width="3.375" style="614" customWidth="1"/>
    <col min="624" max="625" width="0.5" style="614" customWidth="1"/>
    <col min="626" max="626" width="2.625" style="614" customWidth="1"/>
    <col min="627" max="628" width="0.5" style="614" customWidth="1"/>
    <col min="629" max="629" width="2.625" style="614" customWidth="1"/>
    <col min="630" max="631" width="0.5" style="614" customWidth="1"/>
    <col min="632" max="632" width="2.625" style="614" customWidth="1"/>
    <col min="633" max="634" width="0.5" style="614" customWidth="1"/>
    <col min="635" max="635" width="2.625" style="614" customWidth="1"/>
    <col min="636" max="637" width="0.5" style="614" customWidth="1"/>
    <col min="638" max="638" width="2.625" style="614" customWidth="1"/>
    <col min="639" max="640" width="0.5" style="614" customWidth="1"/>
    <col min="641" max="641" width="2.625" style="614" customWidth="1"/>
    <col min="642" max="643" width="0.5" style="614" customWidth="1"/>
    <col min="644" max="644" width="2.625" style="614" customWidth="1"/>
    <col min="645" max="646" width="0.5" style="614" customWidth="1"/>
    <col min="647" max="647" width="2.625" style="614" customWidth="1"/>
    <col min="648" max="649" width="0.5" style="614" customWidth="1"/>
    <col min="650" max="650" width="2.625" style="614" customWidth="1"/>
    <col min="651" max="652" width="0.5" style="614" customWidth="1"/>
    <col min="653" max="653" width="2.625" style="614" customWidth="1"/>
    <col min="654" max="655" width="0.5" style="614" customWidth="1"/>
    <col min="656" max="656" width="2.625" style="614" customWidth="1"/>
    <col min="657" max="658" width="0.5" style="614" customWidth="1"/>
    <col min="659" max="659" width="2.625" style="614" customWidth="1"/>
    <col min="660" max="661" width="0.5" style="614" customWidth="1"/>
    <col min="662" max="662" width="2.625" style="614" customWidth="1"/>
    <col min="663" max="664" width="0.5" style="614" customWidth="1"/>
    <col min="665" max="665" width="2.625" style="614" customWidth="1"/>
    <col min="666" max="667" width="0.5" style="614" customWidth="1"/>
    <col min="668" max="668" width="2.625" style="614" customWidth="1"/>
    <col min="669" max="670" width="0.5" style="614" customWidth="1"/>
    <col min="671" max="671" width="2.625" style="614" customWidth="1"/>
    <col min="672" max="673" width="0.5" style="614" customWidth="1"/>
    <col min="674" max="674" width="2.625" style="614" customWidth="1"/>
    <col min="675" max="676" width="0.5" style="614" customWidth="1"/>
    <col min="677" max="677" width="2.625" style="614" customWidth="1"/>
    <col min="678" max="679" width="0.5" style="614" customWidth="1"/>
    <col min="680" max="680" width="2.625" style="614" customWidth="1"/>
    <col min="681" max="682" width="0.5" style="614" customWidth="1"/>
    <col min="683" max="683" width="2.625" style="614" customWidth="1"/>
    <col min="684" max="685" width="0.5" style="614" customWidth="1"/>
    <col min="686" max="686" width="2.625" style="614" customWidth="1"/>
    <col min="687" max="688" width="0.5" style="614" customWidth="1"/>
    <col min="689" max="689" width="2.625" style="614" customWidth="1"/>
    <col min="690" max="691" width="0.5" style="614" customWidth="1"/>
    <col min="692" max="692" width="2.625" style="614" customWidth="1"/>
    <col min="693" max="694" width="0.5" style="614" customWidth="1"/>
    <col min="695" max="695" width="2.625" style="614" customWidth="1"/>
    <col min="696" max="697" width="0.5" style="614" customWidth="1"/>
    <col min="698" max="698" width="2.625" style="614" customWidth="1"/>
    <col min="699" max="700" width="0.5" style="614" customWidth="1"/>
    <col min="701" max="701" width="2.625" style="614" customWidth="1"/>
    <col min="702" max="703" width="0.5" style="614" customWidth="1"/>
    <col min="704" max="704" width="2.625" style="614" customWidth="1"/>
    <col min="705" max="706" width="0.5" style="614" customWidth="1"/>
    <col min="707" max="707" width="2.625" style="614" customWidth="1"/>
    <col min="708" max="709" width="0.5" style="614" customWidth="1"/>
    <col min="710" max="710" width="2.625" style="614" customWidth="1"/>
    <col min="711" max="712" width="0.5" style="614" customWidth="1"/>
    <col min="713" max="713" width="2.625" style="614" customWidth="1"/>
    <col min="714" max="715" width="0.5" style="614" customWidth="1"/>
    <col min="716" max="716" width="2.625" style="614" customWidth="1"/>
    <col min="717" max="718" width="0.5" style="614" customWidth="1"/>
    <col min="719" max="719" width="2.625" style="614" customWidth="1"/>
    <col min="720" max="721" width="0.5" style="614" customWidth="1"/>
    <col min="722" max="722" width="2.625" style="614" customWidth="1"/>
    <col min="723" max="724" width="0.5" style="614" customWidth="1"/>
    <col min="725" max="725" width="2.625" style="614" customWidth="1"/>
    <col min="726" max="727" width="0.5" style="614" customWidth="1"/>
    <col min="728" max="728" width="2.625" style="614" customWidth="1"/>
    <col min="729" max="730" width="0.5" style="614" customWidth="1"/>
    <col min="731" max="731" width="2.625" style="614" customWidth="1"/>
    <col min="732" max="733" width="0.5" style="614" customWidth="1"/>
    <col min="734" max="734" width="2.625" style="614" customWidth="1"/>
    <col min="735" max="736" width="0.5" style="614" customWidth="1"/>
    <col min="737" max="737" width="2.625" style="614" customWidth="1"/>
    <col min="738" max="739" width="0.5" style="614" customWidth="1"/>
    <col min="740" max="740" width="2.625" style="614" customWidth="1"/>
    <col min="741" max="742" width="0.5" style="614" customWidth="1"/>
    <col min="743" max="743" width="2.625" style="614" customWidth="1"/>
    <col min="744" max="745" width="0.5" style="614" customWidth="1"/>
    <col min="746" max="746" width="2.625" style="614" customWidth="1"/>
    <col min="747" max="748" width="0.5" style="614" customWidth="1"/>
    <col min="749" max="749" width="2.625" style="614" customWidth="1"/>
    <col min="750" max="751" width="0.5" style="614" customWidth="1"/>
    <col min="752" max="752" width="2.625" style="614" customWidth="1"/>
    <col min="753" max="775" width="9" style="614"/>
    <col min="776" max="776" width="0.5" style="614" customWidth="1"/>
    <col min="777" max="777" width="2.625" style="614" customWidth="1"/>
    <col min="778" max="779" width="0.5" style="614" customWidth="1"/>
    <col min="780" max="780" width="2.125" style="614" customWidth="1"/>
    <col min="781" max="782" width="0.5" style="614" customWidth="1"/>
    <col min="783" max="783" width="5.625" style="614" customWidth="1"/>
    <col min="784" max="785" width="0.5" style="614" customWidth="1"/>
    <col min="786" max="786" width="2.5" style="614" customWidth="1"/>
    <col min="787" max="788" width="0.5" style="614" customWidth="1"/>
    <col min="789" max="789" width="2.5" style="614" customWidth="1"/>
    <col min="790" max="791" width="0.5" style="614" customWidth="1"/>
    <col min="792" max="792" width="2.5" style="614" customWidth="1"/>
    <col min="793" max="794" width="0.5" style="614" customWidth="1"/>
    <col min="795" max="795" width="2.375" style="614" customWidth="1"/>
    <col min="796" max="797" width="0.5" style="614" customWidth="1"/>
    <col min="798" max="798" width="2.5" style="614" customWidth="1"/>
    <col min="799" max="800" width="0.5" style="614" customWidth="1"/>
    <col min="801" max="801" width="2.5" style="614" customWidth="1"/>
    <col min="802" max="803" width="0.5" style="614" customWidth="1"/>
    <col min="804" max="804" width="2.5" style="614" customWidth="1"/>
    <col min="805" max="806" width="0.5" style="614" customWidth="1"/>
    <col min="807" max="807" width="2.5" style="614" customWidth="1"/>
    <col min="808" max="809" width="0.5" style="614" customWidth="1"/>
    <col min="810" max="810" width="2.5" style="614" customWidth="1"/>
    <col min="811" max="812" width="0.5" style="614" customWidth="1"/>
    <col min="813" max="813" width="2.5" style="614" customWidth="1"/>
    <col min="814" max="815" width="0.5" style="614" customWidth="1"/>
    <col min="816" max="816" width="2.5" style="614" customWidth="1"/>
    <col min="817" max="818" width="0.5" style="614" customWidth="1"/>
    <col min="819" max="819" width="2.625" style="614" customWidth="1"/>
    <col min="820" max="821" width="0.5" style="614" customWidth="1"/>
    <col min="822" max="822" width="2.625" style="614" customWidth="1"/>
    <col min="823" max="824" width="0.5" style="614" customWidth="1"/>
    <col min="825" max="825" width="2.625" style="614" customWidth="1"/>
    <col min="826" max="827" width="0.5" style="614" customWidth="1"/>
    <col min="828" max="828" width="2.625" style="614" customWidth="1"/>
    <col min="829" max="830" width="0.5" style="614" customWidth="1"/>
    <col min="831" max="831" width="2.625" style="614" customWidth="1"/>
    <col min="832" max="833" width="0.5" style="614" customWidth="1"/>
    <col min="834" max="834" width="5.875" style="614" customWidth="1"/>
    <col min="835" max="836" width="0.5" style="614" customWidth="1"/>
    <col min="837" max="837" width="5.125" style="614" customWidth="1"/>
    <col min="838" max="839" width="0.5" style="614" customWidth="1"/>
    <col min="840" max="840" width="3.125" style="614" customWidth="1"/>
    <col min="841" max="842" width="0.5" style="614" customWidth="1"/>
    <col min="843" max="843" width="2.875" style="614" customWidth="1"/>
    <col min="844" max="845" width="0.5" style="614" customWidth="1"/>
    <col min="846" max="846" width="3.125" style="614" customWidth="1"/>
    <col min="847" max="848" width="0.5" style="614" customWidth="1"/>
    <col min="849" max="849" width="2.875" style="614" customWidth="1"/>
    <col min="850" max="851" width="0.5" style="614" customWidth="1"/>
    <col min="852" max="852" width="3.125" style="614" customWidth="1"/>
    <col min="853" max="854" width="0.5" style="614" customWidth="1"/>
    <col min="855" max="855" width="2.875" style="614" customWidth="1"/>
    <col min="856" max="857" width="0.5" style="614" customWidth="1"/>
    <col min="858" max="858" width="3.125" style="614" customWidth="1"/>
    <col min="859" max="860" width="0.5" style="614" customWidth="1"/>
    <col min="861" max="861" width="2.875" style="614" customWidth="1"/>
    <col min="862" max="863" width="0.5" style="614" customWidth="1"/>
    <col min="864" max="864" width="3.125" style="614" customWidth="1"/>
    <col min="865" max="866" width="0.5" style="614" customWidth="1"/>
    <col min="867" max="867" width="2.875" style="614" customWidth="1"/>
    <col min="868" max="869" width="0.5" style="614" customWidth="1"/>
    <col min="870" max="870" width="3.125" style="614" customWidth="1"/>
    <col min="871" max="872" width="0.5" style="614" customWidth="1"/>
    <col min="873" max="873" width="2.875" style="614" customWidth="1"/>
    <col min="874" max="875" width="0.5" style="614" customWidth="1"/>
    <col min="876" max="876" width="3.375" style="614" customWidth="1"/>
    <col min="877" max="877" width="0.375" style="614" customWidth="1"/>
    <col min="878" max="878" width="0.5" style="614" customWidth="1"/>
    <col min="879" max="879" width="3.375" style="614" customWidth="1"/>
    <col min="880" max="881" width="0.5" style="614" customWidth="1"/>
    <col min="882" max="882" width="2.625" style="614" customWidth="1"/>
    <col min="883" max="884" width="0.5" style="614" customWidth="1"/>
    <col min="885" max="885" width="2.625" style="614" customWidth="1"/>
    <col min="886" max="887" width="0.5" style="614" customWidth="1"/>
    <col min="888" max="888" width="2.625" style="614" customWidth="1"/>
    <col min="889" max="890" width="0.5" style="614" customWidth="1"/>
    <col min="891" max="891" width="2.625" style="614" customWidth="1"/>
    <col min="892" max="893" width="0.5" style="614" customWidth="1"/>
    <col min="894" max="894" width="2.625" style="614" customWidth="1"/>
    <col min="895" max="896" width="0.5" style="614" customWidth="1"/>
    <col min="897" max="897" width="2.625" style="614" customWidth="1"/>
    <col min="898" max="899" width="0.5" style="614" customWidth="1"/>
    <col min="900" max="900" width="2.625" style="614" customWidth="1"/>
    <col min="901" max="902" width="0.5" style="614" customWidth="1"/>
    <col min="903" max="903" width="2.625" style="614" customWidth="1"/>
    <col min="904" max="905" width="0.5" style="614" customWidth="1"/>
    <col min="906" max="906" width="2.625" style="614" customWidth="1"/>
    <col min="907" max="908" width="0.5" style="614" customWidth="1"/>
    <col min="909" max="909" width="2.625" style="614" customWidth="1"/>
    <col min="910" max="911" width="0.5" style="614" customWidth="1"/>
    <col min="912" max="912" width="2.625" style="614" customWidth="1"/>
    <col min="913" max="914" width="0.5" style="614" customWidth="1"/>
    <col min="915" max="915" width="2.625" style="614" customWidth="1"/>
    <col min="916" max="917" width="0.5" style="614" customWidth="1"/>
    <col min="918" max="918" width="2.625" style="614" customWidth="1"/>
    <col min="919" max="920" width="0.5" style="614" customWidth="1"/>
    <col min="921" max="921" width="2.625" style="614" customWidth="1"/>
    <col min="922" max="923" width="0.5" style="614" customWidth="1"/>
    <col min="924" max="924" width="2.625" style="614" customWidth="1"/>
    <col min="925" max="926" width="0.5" style="614" customWidth="1"/>
    <col min="927" max="927" width="2.625" style="614" customWidth="1"/>
    <col min="928" max="929" width="0.5" style="614" customWidth="1"/>
    <col min="930" max="930" width="2.625" style="614" customWidth="1"/>
    <col min="931" max="932" width="0.5" style="614" customWidth="1"/>
    <col min="933" max="933" width="2.625" style="614" customWidth="1"/>
    <col min="934" max="935" width="0.5" style="614" customWidth="1"/>
    <col min="936" max="936" width="2.625" style="614" customWidth="1"/>
    <col min="937" max="938" width="0.5" style="614" customWidth="1"/>
    <col min="939" max="939" width="2.625" style="614" customWidth="1"/>
    <col min="940" max="941" width="0.5" style="614" customWidth="1"/>
    <col min="942" max="942" width="2.625" style="614" customWidth="1"/>
    <col min="943" max="944" width="0.5" style="614" customWidth="1"/>
    <col min="945" max="945" width="2.625" style="614" customWidth="1"/>
    <col min="946" max="947" width="0.5" style="614" customWidth="1"/>
    <col min="948" max="948" width="2.625" style="614" customWidth="1"/>
    <col min="949" max="950" width="0.5" style="614" customWidth="1"/>
    <col min="951" max="951" width="2.625" style="614" customWidth="1"/>
    <col min="952" max="953" width="0.5" style="614" customWidth="1"/>
    <col min="954" max="954" width="2.625" style="614" customWidth="1"/>
    <col min="955" max="956" width="0.5" style="614" customWidth="1"/>
    <col min="957" max="957" width="2.625" style="614" customWidth="1"/>
    <col min="958" max="959" width="0.5" style="614" customWidth="1"/>
    <col min="960" max="960" width="2.625" style="614" customWidth="1"/>
    <col min="961" max="962" width="0.5" style="614" customWidth="1"/>
    <col min="963" max="963" width="2.625" style="614" customWidth="1"/>
    <col min="964" max="965" width="0.5" style="614" customWidth="1"/>
    <col min="966" max="966" width="2.625" style="614" customWidth="1"/>
    <col min="967" max="968" width="0.5" style="614" customWidth="1"/>
    <col min="969" max="969" width="2.625" style="614" customWidth="1"/>
    <col min="970" max="971" width="0.5" style="614" customWidth="1"/>
    <col min="972" max="972" width="2.625" style="614" customWidth="1"/>
    <col min="973" max="974" width="0.5" style="614" customWidth="1"/>
    <col min="975" max="975" width="2.625" style="614" customWidth="1"/>
    <col min="976" max="977" width="0.5" style="614" customWidth="1"/>
    <col min="978" max="978" width="2.625" style="614" customWidth="1"/>
    <col min="979" max="980" width="0.5" style="614" customWidth="1"/>
    <col min="981" max="981" width="2.625" style="614" customWidth="1"/>
    <col min="982" max="983" width="0.5" style="614" customWidth="1"/>
    <col min="984" max="984" width="2.625" style="614" customWidth="1"/>
    <col min="985" max="986" width="0.5" style="614" customWidth="1"/>
    <col min="987" max="987" width="2.625" style="614" customWidth="1"/>
    <col min="988" max="989" width="0.5" style="614" customWidth="1"/>
    <col min="990" max="990" width="2.625" style="614" customWidth="1"/>
    <col min="991" max="992" width="0.5" style="614" customWidth="1"/>
    <col min="993" max="993" width="2.625" style="614" customWidth="1"/>
    <col min="994" max="995" width="0.5" style="614" customWidth="1"/>
    <col min="996" max="996" width="2.625" style="614" customWidth="1"/>
    <col min="997" max="998" width="0.5" style="614" customWidth="1"/>
    <col min="999" max="999" width="2.625" style="614" customWidth="1"/>
    <col min="1000" max="1001" width="0.5" style="614" customWidth="1"/>
    <col min="1002" max="1002" width="2.625" style="614" customWidth="1"/>
    <col min="1003" max="1004" width="0.5" style="614" customWidth="1"/>
    <col min="1005" max="1005" width="2.625" style="614" customWidth="1"/>
    <col min="1006" max="1007" width="0.5" style="614" customWidth="1"/>
    <col min="1008" max="1008" width="2.625" style="614" customWidth="1"/>
    <col min="1009" max="1031" width="9" style="614"/>
    <col min="1032" max="1032" width="0.5" style="614" customWidth="1"/>
    <col min="1033" max="1033" width="2.625" style="614" customWidth="1"/>
    <col min="1034" max="1035" width="0.5" style="614" customWidth="1"/>
    <col min="1036" max="1036" width="2.125" style="614" customWidth="1"/>
    <col min="1037" max="1038" width="0.5" style="614" customWidth="1"/>
    <col min="1039" max="1039" width="5.625" style="614" customWidth="1"/>
    <col min="1040" max="1041" width="0.5" style="614" customWidth="1"/>
    <col min="1042" max="1042" width="2.5" style="614" customWidth="1"/>
    <col min="1043" max="1044" width="0.5" style="614" customWidth="1"/>
    <col min="1045" max="1045" width="2.5" style="614" customWidth="1"/>
    <col min="1046" max="1047" width="0.5" style="614" customWidth="1"/>
    <col min="1048" max="1048" width="2.5" style="614" customWidth="1"/>
    <col min="1049" max="1050" width="0.5" style="614" customWidth="1"/>
    <col min="1051" max="1051" width="2.375" style="614" customWidth="1"/>
    <col min="1052" max="1053" width="0.5" style="614" customWidth="1"/>
    <col min="1054" max="1054" width="2.5" style="614" customWidth="1"/>
    <col min="1055" max="1056" width="0.5" style="614" customWidth="1"/>
    <col min="1057" max="1057" width="2.5" style="614" customWidth="1"/>
    <col min="1058" max="1059" width="0.5" style="614" customWidth="1"/>
    <col min="1060" max="1060" width="2.5" style="614" customWidth="1"/>
    <col min="1061" max="1062" width="0.5" style="614" customWidth="1"/>
    <col min="1063" max="1063" width="2.5" style="614" customWidth="1"/>
    <col min="1064" max="1065" width="0.5" style="614" customWidth="1"/>
    <col min="1066" max="1066" width="2.5" style="614" customWidth="1"/>
    <col min="1067" max="1068" width="0.5" style="614" customWidth="1"/>
    <col min="1069" max="1069" width="2.5" style="614" customWidth="1"/>
    <col min="1070" max="1071" width="0.5" style="614" customWidth="1"/>
    <col min="1072" max="1072" width="2.5" style="614" customWidth="1"/>
    <col min="1073" max="1074" width="0.5" style="614" customWidth="1"/>
    <col min="1075" max="1075" width="2.625" style="614" customWidth="1"/>
    <col min="1076" max="1077" width="0.5" style="614" customWidth="1"/>
    <col min="1078" max="1078" width="2.625" style="614" customWidth="1"/>
    <col min="1079" max="1080" width="0.5" style="614" customWidth="1"/>
    <col min="1081" max="1081" width="2.625" style="614" customWidth="1"/>
    <col min="1082" max="1083" width="0.5" style="614" customWidth="1"/>
    <col min="1084" max="1084" width="2.625" style="614" customWidth="1"/>
    <col min="1085" max="1086" width="0.5" style="614" customWidth="1"/>
    <col min="1087" max="1087" width="2.625" style="614" customWidth="1"/>
    <col min="1088" max="1089" width="0.5" style="614" customWidth="1"/>
    <col min="1090" max="1090" width="5.875" style="614" customWidth="1"/>
    <col min="1091" max="1092" width="0.5" style="614" customWidth="1"/>
    <col min="1093" max="1093" width="5.125" style="614" customWidth="1"/>
    <col min="1094" max="1095" width="0.5" style="614" customWidth="1"/>
    <col min="1096" max="1096" width="3.125" style="614" customWidth="1"/>
    <col min="1097" max="1098" width="0.5" style="614" customWidth="1"/>
    <col min="1099" max="1099" width="2.875" style="614" customWidth="1"/>
    <col min="1100" max="1101" width="0.5" style="614" customWidth="1"/>
    <col min="1102" max="1102" width="3.125" style="614" customWidth="1"/>
    <col min="1103" max="1104" width="0.5" style="614" customWidth="1"/>
    <col min="1105" max="1105" width="2.875" style="614" customWidth="1"/>
    <col min="1106" max="1107" width="0.5" style="614" customWidth="1"/>
    <col min="1108" max="1108" width="3.125" style="614" customWidth="1"/>
    <col min="1109" max="1110" width="0.5" style="614" customWidth="1"/>
    <col min="1111" max="1111" width="2.875" style="614" customWidth="1"/>
    <col min="1112" max="1113" width="0.5" style="614" customWidth="1"/>
    <col min="1114" max="1114" width="3.125" style="614" customWidth="1"/>
    <col min="1115" max="1116" width="0.5" style="614" customWidth="1"/>
    <col min="1117" max="1117" width="2.875" style="614" customWidth="1"/>
    <col min="1118" max="1119" width="0.5" style="614" customWidth="1"/>
    <col min="1120" max="1120" width="3.125" style="614" customWidth="1"/>
    <col min="1121" max="1122" width="0.5" style="614" customWidth="1"/>
    <col min="1123" max="1123" width="2.875" style="614" customWidth="1"/>
    <col min="1124" max="1125" width="0.5" style="614" customWidth="1"/>
    <col min="1126" max="1126" width="3.125" style="614" customWidth="1"/>
    <col min="1127" max="1128" width="0.5" style="614" customWidth="1"/>
    <col min="1129" max="1129" width="2.875" style="614" customWidth="1"/>
    <col min="1130" max="1131" width="0.5" style="614" customWidth="1"/>
    <col min="1132" max="1132" width="3.375" style="614" customWidth="1"/>
    <col min="1133" max="1133" width="0.375" style="614" customWidth="1"/>
    <col min="1134" max="1134" width="0.5" style="614" customWidth="1"/>
    <col min="1135" max="1135" width="3.375" style="614" customWidth="1"/>
    <col min="1136" max="1137" width="0.5" style="614" customWidth="1"/>
    <col min="1138" max="1138" width="2.625" style="614" customWidth="1"/>
    <col min="1139" max="1140" width="0.5" style="614" customWidth="1"/>
    <col min="1141" max="1141" width="2.625" style="614" customWidth="1"/>
    <col min="1142" max="1143" width="0.5" style="614" customWidth="1"/>
    <col min="1144" max="1144" width="2.625" style="614" customWidth="1"/>
    <col min="1145" max="1146" width="0.5" style="614" customWidth="1"/>
    <col min="1147" max="1147" width="2.625" style="614" customWidth="1"/>
    <col min="1148" max="1149" width="0.5" style="614" customWidth="1"/>
    <col min="1150" max="1150" width="2.625" style="614" customWidth="1"/>
    <col min="1151" max="1152" width="0.5" style="614" customWidth="1"/>
    <col min="1153" max="1153" width="2.625" style="614" customWidth="1"/>
    <col min="1154" max="1155" width="0.5" style="614" customWidth="1"/>
    <col min="1156" max="1156" width="2.625" style="614" customWidth="1"/>
    <col min="1157" max="1158" width="0.5" style="614" customWidth="1"/>
    <col min="1159" max="1159" width="2.625" style="614" customWidth="1"/>
    <col min="1160" max="1161" width="0.5" style="614" customWidth="1"/>
    <col min="1162" max="1162" width="2.625" style="614" customWidth="1"/>
    <col min="1163" max="1164" width="0.5" style="614" customWidth="1"/>
    <col min="1165" max="1165" width="2.625" style="614" customWidth="1"/>
    <col min="1166" max="1167" width="0.5" style="614" customWidth="1"/>
    <col min="1168" max="1168" width="2.625" style="614" customWidth="1"/>
    <col min="1169" max="1170" width="0.5" style="614" customWidth="1"/>
    <col min="1171" max="1171" width="2.625" style="614" customWidth="1"/>
    <col min="1172" max="1173" width="0.5" style="614" customWidth="1"/>
    <col min="1174" max="1174" width="2.625" style="614" customWidth="1"/>
    <col min="1175" max="1176" width="0.5" style="614" customWidth="1"/>
    <col min="1177" max="1177" width="2.625" style="614" customWidth="1"/>
    <col min="1178" max="1179" width="0.5" style="614" customWidth="1"/>
    <col min="1180" max="1180" width="2.625" style="614" customWidth="1"/>
    <col min="1181" max="1182" width="0.5" style="614" customWidth="1"/>
    <col min="1183" max="1183" width="2.625" style="614" customWidth="1"/>
    <col min="1184" max="1185" width="0.5" style="614" customWidth="1"/>
    <col min="1186" max="1186" width="2.625" style="614" customWidth="1"/>
    <col min="1187" max="1188" width="0.5" style="614" customWidth="1"/>
    <col min="1189" max="1189" width="2.625" style="614" customWidth="1"/>
    <col min="1190" max="1191" width="0.5" style="614" customWidth="1"/>
    <col min="1192" max="1192" width="2.625" style="614" customWidth="1"/>
    <col min="1193" max="1194" width="0.5" style="614" customWidth="1"/>
    <col min="1195" max="1195" width="2.625" style="614" customWidth="1"/>
    <col min="1196" max="1197" width="0.5" style="614" customWidth="1"/>
    <col min="1198" max="1198" width="2.625" style="614" customWidth="1"/>
    <col min="1199" max="1200" width="0.5" style="614" customWidth="1"/>
    <col min="1201" max="1201" width="2.625" style="614" customWidth="1"/>
    <col min="1202" max="1203" width="0.5" style="614" customWidth="1"/>
    <col min="1204" max="1204" width="2.625" style="614" customWidth="1"/>
    <col min="1205" max="1206" width="0.5" style="614" customWidth="1"/>
    <col min="1207" max="1207" width="2.625" style="614" customWidth="1"/>
    <col min="1208" max="1209" width="0.5" style="614" customWidth="1"/>
    <col min="1210" max="1210" width="2.625" style="614" customWidth="1"/>
    <col min="1211" max="1212" width="0.5" style="614" customWidth="1"/>
    <col min="1213" max="1213" width="2.625" style="614" customWidth="1"/>
    <col min="1214" max="1215" width="0.5" style="614" customWidth="1"/>
    <col min="1216" max="1216" width="2.625" style="614" customWidth="1"/>
    <col min="1217" max="1218" width="0.5" style="614" customWidth="1"/>
    <col min="1219" max="1219" width="2.625" style="614" customWidth="1"/>
    <col min="1220" max="1221" width="0.5" style="614" customWidth="1"/>
    <col min="1222" max="1222" width="2.625" style="614" customWidth="1"/>
    <col min="1223" max="1224" width="0.5" style="614" customWidth="1"/>
    <col min="1225" max="1225" width="2.625" style="614" customWidth="1"/>
    <col min="1226" max="1227" width="0.5" style="614" customWidth="1"/>
    <col min="1228" max="1228" width="2.625" style="614" customWidth="1"/>
    <col min="1229" max="1230" width="0.5" style="614" customWidth="1"/>
    <col min="1231" max="1231" width="2.625" style="614" customWidth="1"/>
    <col min="1232" max="1233" width="0.5" style="614" customWidth="1"/>
    <col min="1234" max="1234" width="2.625" style="614" customWidth="1"/>
    <col min="1235" max="1236" width="0.5" style="614" customWidth="1"/>
    <col min="1237" max="1237" width="2.625" style="614" customWidth="1"/>
    <col min="1238" max="1239" width="0.5" style="614" customWidth="1"/>
    <col min="1240" max="1240" width="2.625" style="614" customWidth="1"/>
    <col min="1241" max="1242" width="0.5" style="614" customWidth="1"/>
    <col min="1243" max="1243" width="2.625" style="614" customWidth="1"/>
    <col min="1244" max="1245" width="0.5" style="614" customWidth="1"/>
    <col min="1246" max="1246" width="2.625" style="614" customWidth="1"/>
    <col min="1247" max="1248" width="0.5" style="614" customWidth="1"/>
    <col min="1249" max="1249" width="2.625" style="614" customWidth="1"/>
    <col min="1250" max="1251" width="0.5" style="614" customWidth="1"/>
    <col min="1252" max="1252" width="2.625" style="614" customWidth="1"/>
    <col min="1253" max="1254" width="0.5" style="614" customWidth="1"/>
    <col min="1255" max="1255" width="2.625" style="614" customWidth="1"/>
    <col min="1256" max="1257" width="0.5" style="614" customWidth="1"/>
    <col min="1258" max="1258" width="2.625" style="614" customWidth="1"/>
    <col min="1259" max="1260" width="0.5" style="614" customWidth="1"/>
    <col min="1261" max="1261" width="2.625" style="614" customWidth="1"/>
    <col min="1262" max="1263" width="0.5" style="614" customWidth="1"/>
    <col min="1264" max="1264" width="2.625" style="614" customWidth="1"/>
    <col min="1265" max="1287" width="9" style="614"/>
    <col min="1288" max="1288" width="0.5" style="614" customWidth="1"/>
    <col min="1289" max="1289" width="2.625" style="614" customWidth="1"/>
    <col min="1290" max="1291" width="0.5" style="614" customWidth="1"/>
    <col min="1292" max="1292" width="2.125" style="614" customWidth="1"/>
    <col min="1293" max="1294" width="0.5" style="614" customWidth="1"/>
    <col min="1295" max="1295" width="5.625" style="614" customWidth="1"/>
    <col min="1296" max="1297" width="0.5" style="614" customWidth="1"/>
    <col min="1298" max="1298" width="2.5" style="614" customWidth="1"/>
    <col min="1299" max="1300" width="0.5" style="614" customWidth="1"/>
    <col min="1301" max="1301" width="2.5" style="614" customWidth="1"/>
    <col min="1302" max="1303" width="0.5" style="614" customWidth="1"/>
    <col min="1304" max="1304" width="2.5" style="614" customWidth="1"/>
    <col min="1305" max="1306" width="0.5" style="614" customWidth="1"/>
    <col min="1307" max="1307" width="2.375" style="614" customWidth="1"/>
    <col min="1308" max="1309" width="0.5" style="614" customWidth="1"/>
    <col min="1310" max="1310" width="2.5" style="614" customWidth="1"/>
    <col min="1311" max="1312" width="0.5" style="614" customWidth="1"/>
    <col min="1313" max="1313" width="2.5" style="614" customWidth="1"/>
    <col min="1314" max="1315" width="0.5" style="614" customWidth="1"/>
    <col min="1316" max="1316" width="2.5" style="614" customWidth="1"/>
    <col min="1317" max="1318" width="0.5" style="614" customWidth="1"/>
    <col min="1319" max="1319" width="2.5" style="614" customWidth="1"/>
    <col min="1320" max="1321" width="0.5" style="614" customWidth="1"/>
    <col min="1322" max="1322" width="2.5" style="614" customWidth="1"/>
    <col min="1323" max="1324" width="0.5" style="614" customWidth="1"/>
    <col min="1325" max="1325" width="2.5" style="614" customWidth="1"/>
    <col min="1326" max="1327" width="0.5" style="614" customWidth="1"/>
    <col min="1328" max="1328" width="2.5" style="614" customWidth="1"/>
    <col min="1329" max="1330" width="0.5" style="614" customWidth="1"/>
    <col min="1331" max="1331" width="2.625" style="614" customWidth="1"/>
    <col min="1332" max="1333" width="0.5" style="614" customWidth="1"/>
    <col min="1334" max="1334" width="2.625" style="614" customWidth="1"/>
    <col min="1335" max="1336" width="0.5" style="614" customWidth="1"/>
    <col min="1337" max="1337" width="2.625" style="614" customWidth="1"/>
    <col min="1338" max="1339" width="0.5" style="614" customWidth="1"/>
    <col min="1340" max="1340" width="2.625" style="614" customWidth="1"/>
    <col min="1341" max="1342" width="0.5" style="614" customWidth="1"/>
    <col min="1343" max="1343" width="2.625" style="614" customWidth="1"/>
    <col min="1344" max="1345" width="0.5" style="614" customWidth="1"/>
    <col min="1346" max="1346" width="5.875" style="614" customWidth="1"/>
    <col min="1347" max="1348" width="0.5" style="614" customWidth="1"/>
    <col min="1349" max="1349" width="5.125" style="614" customWidth="1"/>
    <col min="1350" max="1351" width="0.5" style="614" customWidth="1"/>
    <col min="1352" max="1352" width="3.125" style="614" customWidth="1"/>
    <col min="1353" max="1354" width="0.5" style="614" customWidth="1"/>
    <col min="1355" max="1355" width="2.875" style="614" customWidth="1"/>
    <col min="1356" max="1357" width="0.5" style="614" customWidth="1"/>
    <col min="1358" max="1358" width="3.125" style="614" customWidth="1"/>
    <col min="1359" max="1360" width="0.5" style="614" customWidth="1"/>
    <col min="1361" max="1361" width="2.875" style="614" customWidth="1"/>
    <col min="1362" max="1363" width="0.5" style="614" customWidth="1"/>
    <col min="1364" max="1364" width="3.125" style="614" customWidth="1"/>
    <col min="1365" max="1366" width="0.5" style="614" customWidth="1"/>
    <col min="1367" max="1367" width="2.875" style="614" customWidth="1"/>
    <col min="1368" max="1369" width="0.5" style="614" customWidth="1"/>
    <col min="1370" max="1370" width="3.125" style="614" customWidth="1"/>
    <col min="1371" max="1372" width="0.5" style="614" customWidth="1"/>
    <col min="1373" max="1373" width="2.875" style="614" customWidth="1"/>
    <col min="1374" max="1375" width="0.5" style="614" customWidth="1"/>
    <col min="1376" max="1376" width="3.125" style="614" customWidth="1"/>
    <col min="1377" max="1378" width="0.5" style="614" customWidth="1"/>
    <col min="1379" max="1379" width="2.875" style="614" customWidth="1"/>
    <col min="1380" max="1381" width="0.5" style="614" customWidth="1"/>
    <col min="1382" max="1382" width="3.125" style="614" customWidth="1"/>
    <col min="1383" max="1384" width="0.5" style="614" customWidth="1"/>
    <col min="1385" max="1385" width="2.875" style="614" customWidth="1"/>
    <col min="1386" max="1387" width="0.5" style="614" customWidth="1"/>
    <col min="1388" max="1388" width="3.375" style="614" customWidth="1"/>
    <col min="1389" max="1389" width="0.375" style="614" customWidth="1"/>
    <col min="1390" max="1390" width="0.5" style="614" customWidth="1"/>
    <col min="1391" max="1391" width="3.375" style="614" customWidth="1"/>
    <col min="1392" max="1393" width="0.5" style="614" customWidth="1"/>
    <col min="1394" max="1394" width="2.625" style="614" customWidth="1"/>
    <col min="1395" max="1396" width="0.5" style="614" customWidth="1"/>
    <col min="1397" max="1397" width="2.625" style="614" customWidth="1"/>
    <col min="1398" max="1399" width="0.5" style="614" customWidth="1"/>
    <col min="1400" max="1400" width="2.625" style="614" customWidth="1"/>
    <col min="1401" max="1402" width="0.5" style="614" customWidth="1"/>
    <col min="1403" max="1403" width="2.625" style="614" customWidth="1"/>
    <col min="1404" max="1405" width="0.5" style="614" customWidth="1"/>
    <col min="1406" max="1406" width="2.625" style="614" customWidth="1"/>
    <col min="1407" max="1408" width="0.5" style="614" customWidth="1"/>
    <col min="1409" max="1409" width="2.625" style="614" customWidth="1"/>
    <col min="1410" max="1411" width="0.5" style="614" customWidth="1"/>
    <col min="1412" max="1412" width="2.625" style="614" customWidth="1"/>
    <col min="1413" max="1414" width="0.5" style="614" customWidth="1"/>
    <col min="1415" max="1415" width="2.625" style="614" customWidth="1"/>
    <col min="1416" max="1417" width="0.5" style="614" customWidth="1"/>
    <col min="1418" max="1418" width="2.625" style="614" customWidth="1"/>
    <col min="1419" max="1420" width="0.5" style="614" customWidth="1"/>
    <col min="1421" max="1421" width="2.625" style="614" customWidth="1"/>
    <col min="1422" max="1423" width="0.5" style="614" customWidth="1"/>
    <col min="1424" max="1424" width="2.625" style="614" customWidth="1"/>
    <col min="1425" max="1426" width="0.5" style="614" customWidth="1"/>
    <col min="1427" max="1427" width="2.625" style="614" customWidth="1"/>
    <col min="1428" max="1429" width="0.5" style="614" customWidth="1"/>
    <col min="1430" max="1430" width="2.625" style="614" customWidth="1"/>
    <col min="1431" max="1432" width="0.5" style="614" customWidth="1"/>
    <col min="1433" max="1433" width="2.625" style="614" customWidth="1"/>
    <col min="1434" max="1435" width="0.5" style="614" customWidth="1"/>
    <col min="1436" max="1436" width="2.625" style="614" customWidth="1"/>
    <col min="1437" max="1438" width="0.5" style="614" customWidth="1"/>
    <col min="1439" max="1439" width="2.625" style="614" customWidth="1"/>
    <col min="1440" max="1441" width="0.5" style="614" customWidth="1"/>
    <col min="1442" max="1442" width="2.625" style="614" customWidth="1"/>
    <col min="1443" max="1444" width="0.5" style="614" customWidth="1"/>
    <col min="1445" max="1445" width="2.625" style="614" customWidth="1"/>
    <col min="1446" max="1447" width="0.5" style="614" customWidth="1"/>
    <col min="1448" max="1448" width="2.625" style="614" customWidth="1"/>
    <col min="1449" max="1450" width="0.5" style="614" customWidth="1"/>
    <col min="1451" max="1451" width="2.625" style="614" customWidth="1"/>
    <col min="1452" max="1453" width="0.5" style="614" customWidth="1"/>
    <col min="1454" max="1454" width="2.625" style="614" customWidth="1"/>
    <col min="1455" max="1456" width="0.5" style="614" customWidth="1"/>
    <col min="1457" max="1457" width="2.625" style="614" customWidth="1"/>
    <col min="1458" max="1459" width="0.5" style="614" customWidth="1"/>
    <col min="1460" max="1460" width="2.625" style="614" customWidth="1"/>
    <col min="1461" max="1462" width="0.5" style="614" customWidth="1"/>
    <col min="1463" max="1463" width="2.625" style="614" customWidth="1"/>
    <col min="1464" max="1465" width="0.5" style="614" customWidth="1"/>
    <col min="1466" max="1466" width="2.625" style="614" customWidth="1"/>
    <col min="1467" max="1468" width="0.5" style="614" customWidth="1"/>
    <col min="1469" max="1469" width="2.625" style="614" customWidth="1"/>
    <col min="1470" max="1471" width="0.5" style="614" customWidth="1"/>
    <col min="1472" max="1472" width="2.625" style="614" customWidth="1"/>
    <col min="1473" max="1474" width="0.5" style="614" customWidth="1"/>
    <col min="1475" max="1475" width="2.625" style="614" customWidth="1"/>
    <col min="1476" max="1477" width="0.5" style="614" customWidth="1"/>
    <col min="1478" max="1478" width="2.625" style="614" customWidth="1"/>
    <col min="1479" max="1480" width="0.5" style="614" customWidth="1"/>
    <col min="1481" max="1481" width="2.625" style="614" customWidth="1"/>
    <col min="1482" max="1483" width="0.5" style="614" customWidth="1"/>
    <col min="1484" max="1484" width="2.625" style="614" customWidth="1"/>
    <col min="1485" max="1486" width="0.5" style="614" customWidth="1"/>
    <col min="1487" max="1487" width="2.625" style="614" customWidth="1"/>
    <col min="1488" max="1489" width="0.5" style="614" customWidth="1"/>
    <col min="1490" max="1490" width="2.625" style="614" customWidth="1"/>
    <col min="1491" max="1492" width="0.5" style="614" customWidth="1"/>
    <col min="1493" max="1493" width="2.625" style="614" customWidth="1"/>
    <col min="1494" max="1495" width="0.5" style="614" customWidth="1"/>
    <col min="1496" max="1496" width="2.625" style="614" customWidth="1"/>
    <col min="1497" max="1498" width="0.5" style="614" customWidth="1"/>
    <col min="1499" max="1499" width="2.625" style="614" customWidth="1"/>
    <col min="1500" max="1501" width="0.5" style="614" customWidth="1"/>
    <col min="1502" max="1502" width="2.625" style="614" customWidth="1"/>
    <col min="1503" max="1504" width="0.5" style="614" customWidth="1"/>
    <col min="1505" max="1505" width="2.625" style="614" customWidth="1"/>
    <col min="1506" max="1507" width="0.5" style="614" customWidth="1"/>
    <col min="1508" max="1508" width="2.625" style="614" customWidth="1"/>
    <col min="1509" max="1510" width="0.5" style="614" customWidth="1"/>
    <col min="1511" max="1511" width="2.625" style="614" customWidth="1"/>
    <col min="1512" max="1513" width="0.5" style="614" customWidth="1"/>
    <col min="1514" max="1514" width="2.625" style="614" customWidth="1"/>
    <col min="1515" max="1516" width="0.5" style="614" customWidth="1"/>
    <col min="1517" max="1517" width="2.625" style="614" customWidth="1"/>
    <col min="1518" max="1519" width="0.5" style="614" customWidth="1"/>
    <col min="1520" max="1520" width="2.625" style="614" customWidth="1"/>
    <col min="1521" max="1543" width="9" style="614"/>
    <col min="1544" max="1544" width="0.5" style="614" customWidth="1"/>
    <col min="1545" max="1545" width="2.625" style="614" customWidth="1"/>
    <col min="1546" max="1547" width="0.5" style="614" customWidth="1"/>
    <col min="1548" max="1548" width="2.125" style="614" customWidth="1"/>
    <col min="1549" max="1550" width="0.5" style="614" customWidth="1"/>
    <col min="1551" max="1551" width="5.625" style="614" customWidth="1"/>
    <col min="1552" max="1553" width="0.5" style="614" customWidth="1"/>
    <col min="1554" max="1554" width="2.5" style="614" customWidth="1"/>
    <col min="1555" max="1556" width="0.5" style="614" customWidth="1"/>
    <col min="1557" max="1557" width="2.5" style="614" customWidth="1"/>
    <col min="1558" max="1559" width="0.5" style="614" customWidth="1"/>
    <col min="1560" max="1560" width="2.5" style="614" customWidth="1"/>
    <col min="1561" max="1562" width="0.5" style="614" customWidth="1"/>
    <col min="1563" max="1563" width="2.375" style="614" customWidth="1"/>
    <col min="1564" max="1565" width="0.5" style="614" customWidth="1"/>
    <col min="1566" max="1566" width="2.5" style="614" customWidth="1"/>
    <col min="1567" max="1568" width="0.5" style="614" customWidth="1"/>
    <col min="1569" max="1569" width="2.5" style="614" customWidth="1"/>
    <col min="1570" max="1571" width="0.5" style="614" customWidth="1"/>
    <col min="1572" max="1572" width="2.5" style="614" customWidth="1"/>
    <col min="1573" max="1574" width="0.5" style="614" customWidth="1"/>
    <col min="1575" max="1575" width="2.5" style="614" customWidth="1"/>
    <col min="1576" max="1577" width="0.5" style="614" customWidth="1"/>
    <col min="1578" max="1578" width="2.5" style="614" customWidth="1"/>
    <col min="1579" max="1580" width="0.5" style="614" customWidth="1"/>
    <col min="1581" max="1581" width="2.5" style="614" customWidth="1"/>
    <col min="1582" max="1583" width="0.5" style="614" customWidth="1"/>
    <col min="1584" max="1584" width="2.5" style="614" customWidth="1"/>
    <col min="1585" max="1586" width="0.5" style="614" customWidth="1"/>
    <col min="1587" max="1587" width="2.625" style="614" customWidth="1"/>
    <col min="1588" max="1589" width="0.5" style="614" customWidth="1"/>
    <col min="1590" max="1590" width="2.625" style="614" customWidth="1"/>
    <col min="1591" max="1592" width="0.5" style="614" customWidth="1"/>
    <col min="1593" max="1593" width="2.625" style="614" customWidth="1"/>
    <col min="1594" max="1595" width="0.5" style="614" customWidth="1"/>
    <col min="1596" max="1596" width="2.625" style="614" customWidth="1"/>
    <col min="1597" max="1598" width="0.5" style="614" customWidth="1"/>
    <col min="1599" max="1599" width="2.625" style="614" customWidth="1"/>
    <col min="1600" max="1601" width="0.5" style="614" customWidth="1"/>
    <col min="1602" max="1602" width="5.875" style="614" customWidth="1"/>
    <col min="1603" max="1604" width="0.5" style="614" customWidth="1"/>
    <col min="1605" max="1605" width="5.125" style="614" customWidth="1"/>
    <col min="1606" max="1607" width="0.5" style="614" customWidth="1"/>
    <col min="1608" max="1608" width="3.125" style="614" customWidth="1"/>
    <col min="1609" max="1610" width="0.5" style="614" customWidth="1"/>
    <col min="1611" max="1611" width="2.875" style="614" customWidth="1"/>
    <col min="1612" max="1613" width="0.5" style="614" customWidth="1"/>
    <col min="1614" max="1614" width="3.125" style="614" customWidth="1"/>
    <col min="1615" max="1616" width="0.5" style="614" customWidth="1"/>
    <col min="1617" max="1617" width="2.875" style="614" customWidth="1"/>
    <col min="1618" max="1619" width="0.5" style="614" customWidth="1"/>
    <col min="1620" max="1620" width="3.125" style="614" customWidth="1"/>
    <col min="1621" max="1622" width="0.5" style="614" customWidth="1"/>
    <col min="1623" max="1623" width="2.875" style="614" customWidth="1"/>
    <col min="1624" max="1625" width="0.5" style="614" customWidth="1"/>
    <col min="1626" max="1626" width="3.125" style="614" customWidth="1"/>
    <col min="1627" max="1628" width="0.5" style="614" customWidth="1"/>
    <col min="1629" max="1629" width="2.875" style="614" customWidth="1"/>
    <col min="1630" max="1631" width="0.5" style="614" customWidth="1"/>
    <col min="1632" max="1632" width="3.125" style="614" customWidth="1"/>
    <col min="1633" max="1634" width="0.5" style="614" customWidth="1"/>
    <col min="1635" max="1635" width="2.875" style="614" customWidth="1"/>
    <col min="1636" max="1637" width="0.5" style="614" customWidth="1"/>
    <col min="1638" max="1638" width="3.125" style="614" customWidth="1"/>
    <col min="1639" max="1640" width="0.5" style="614" customWidth="1"/>
    <col min="1641" max="1641" width="2.875" style="614" customWidth="1"/>
    <col min="1642" max="1643" width="0.5" style="614" customWidth="1"/>
    <col min="1644" max="1644" width="3.375" style="614" customWidth="1"/>
    <col min="1645" max="1645" width="0.375" style="614" customWidth="1"/>
    <col min="1646" max="1646" width="0.5" style="614" customWidth="1"/>
    <col min="1647" max="1647" width="3.375" style="614" customWidth="1"/>
    <col min="1648" max="1649" width="0.5" style="614" customWidth="1"/>
    <col min="1650" max="1650" width="2.625" style="614" customWidth="1"/>
    <col min="1651" max="1652" width="0.5" style="614" customWidth="1"/>
    <col min="1653" max="1653" width="2.625" style="614" customWidth="1"/>
    <col min="1654" max="1655" width="0.5" style="614" customWidth="1"/>
    <col min="1656" max="1656" width="2.625" style="614" customWidth="1"/>
    <col min="1657" max="1658" width="0.5" style="614" customWidth="1"/>
    <col min="1659" max="1659" width="2.625" style="614" customWidth="1"/>
    <col min="1660" max="1661" width="0.5" style="614" customWidth="1"/>
    <col min="1662" max="1662" width="2.625" style="614" customWidth="1"/>
    <col min="1663" max="1664" width="0.5" style="614" customWidth="1"/>
    <col min="1665" max="1665" width="2.625" style="614" customWidth="1"/>
    <col min="1666" max="1667" width="0.5" style="614" customWidth="1"/>
    <col min="1668" max="1668" width="2.625" style="614" customWidth="1"/>
    <col min="1669" max="1670" width="0.5" style="614" customWidth="1"/>
    <col min="1671" max="1671" width="2.625" style="614" customWidth="1"/>
    <col min="1672" max="1673" width="0.5" style="614" customWidth="1"/>
    <col min="1674" max="1674" width="2.625" style="614" customWidth="1"/>
    <col min="1675" max="1676" width="0.5" style="614" customWidth="1"/>
    <col min="1677" max="1677" width="2.625" style="614" customWidth="1"/>
    <col min="1678" max="1679" width="0.5" style="614" customWidth="1"/>
    <col min="1680" max="1680" width="2.625" style="614" customWidth="1"/>
    <col min="1681" max="1682" width="0.5" style="614" customWidth="1"/>
    <col min="1683" max="1683" width="2.625" style="614" customWidth="1"/>
    <col min="1684" max="1685" width="0.5" style="614" customWidth="1"/>
    <col min="1686" max="1686" width="2.625" style="614" customWidth="1"/>
    <col min="1687" max="1688" width="0.5" style="614" customWidth="1"/>
    <col min="1689" max="1689" width="2.625" style="614" customWidth="1"/>
    <col min="1690" max="1691" width="0.5" style="614" customWidth="1"/>
    <col min="1692" max="1692" width="2.625" style="614" customWidth="1"/>
    <col min="1693" max="1694" width="0.5" style="614" customWidth="1"/>
    <col min="1695" max="1695" width="2.625" style="614" customWidth="1"/>
    <col min="1696" max="1697" width="0.5" style="614" customWidth="1"/>
    <col min="1698" max="1698" width="2.625" style="614" customWidth="1"/>
    <col min="1699" max="1700" width="0.5" style="614" customWidth="1"/>
    <col min="1701" max="1701" width="2.625" style="614" customWidth="1"/>
    <col min="1702" max="1703" width="0.5" style="614" customWidth="1"/>
    <col min="1704" max="1704" width="2.625" style="614" customWidth="1"/>
    <col min="1705" max="1706" width="0.5" style="614" customWidth="1"/>
    <col min="1707" max="1707" width="2.625" style="614" customWidth="1"/>
    <col min="1708" max="1709" width="0.5" style="614" customWidth="1"/>
    <col min="1710" max="1710" width="2.625" style="614" customWidth="1"/>
    <col min="1711" max="1712" width="0.5" style="614" customWidth="1"/>
    <col min="1713" max="1713" width="2.625" style="614" customWidth="1"/>
    <col min="1714" max="1715" width="0.5" style="614" customWidth="1"/>
    <col min="1716" max="1716" width="2.625" style="614" customWidth="1"/>
    <col min="1717" max="1718" width="0.5" style="614" customWidth="1"/>
    <col min="1719" max="1719" width="2.625" style="614" customWidth="1"/>
    <col min="1720" max="1721" width="0.5" style="614" customWidth="1"/>
    <col min="1722" max="1722" width="2.625" style="614" customWidth="1"/>
    <col min="1723" max="1724" width="0.5" style="614" customWidth="1"/>
    <col min="1725" max="1725" width="2.625" style="614" customWidth="1"/>
    <col min="1726" max="1727" width="0.5" style="614" customWidth="1"/>
    <col min="1728" max="1728" width="2.625" style="614" customWidth="1"/>
    <col min="1729" max="1730" width="0.5" style="614" customWidth="1"/>
    <col min="1731" max="1731" width="2.625" style="614" customWidth="1"/>
    <col min="1732" max="1733" width="0.5" style="614" customWidth="1"/>
    <col min="1734" max="1734" width="2.625" style="614" customWidth="1"/>
    <col min="1735" max="1736" width="0.5" style="614" customWidth="1"/>
    <col min="1737" max="1737" width="2.625" style="614" customWidth="1"/>
    <col min="1738" max="1739" width="0.5" style="614" customWidth="1"/>
    <col min="1740" max="1740" width="2.625" style="614" customWidth="1"/>
    <col min="1741" max="1742" width="0.5" style="614" customWidth="1"/>
    <col min="1743" max="1743" width="2.625" style="614" customWidth="1"/>
    <col min="1744" max="1745" width="0.5" style="614" customWidth="1"/>
    <col min="1746" max="1746" width="2.625" style="614" customWidth="1"/>
    <col min="1747" max="1748" width="0.5" style="614" customWidth="1"/>
    <col min="1749" max="1749" width="2.625" style="614" customWidth="1"/>
    <col min="1750" max="1751" width="0.5" style="614" customWidth="1"/>
    <col min="1752" max="1752" width="2.625" style="614" customWidth="1"/>
    <col min="1753" max="1754" width="0.5" style="614" customWidth="1"/>
    <col min="1755" max="1755" width="2.625" style="614" customWidth="1"/>
    <col min="1756" max="1757" width="0.5" style="614" customWidth="1"/>
    <col min="1758" max="1758" width="2.625" style="614" customWidth="1"/>
    <col min="1759" max="1760" width="0.5" style="614" customWidth="1"/>
    <col min="1761" max="1761" width="2.625" style="614" customWidth="1"/>
    <col min="1762" max="1763" width="0.5" style="614" customWidth="1"/>
    <col min="1764" max="1764" width="2.625" style="614" customWidth="1"/>
    <col min="1765" max="1766" width="0.5" style="614" customWidth="1"/>
    <col min="1767" max="1767" width="2.625" style="614" customWidth="1"/>
    <col min="1768" max="1769" width="0.5" style="614" customWidth="1"/>
    <col min="1770" max="1770" width="2.625" style="614" customWidth="1"/>
    <col min="1771" max="1772" width="0.5" style="614" customWidth="1"/>
    <col min="1773" max="1773" width="2.625" style="614" customWidth="1"/>
    <col min="1774" max="1775" width="0.5" style="614" customWidth="1"/>
    <col min="1776" max="1776" width="2.625" style="614" customWidth="1"/>
    <col min="1777" max="1799" width="9" style="614"/>
    <col min="1800" max="1800" width="0.5" style="614" customWidth="1"/>
    <col min="1801" max="1801" width="2.625" style="614" customWidth="1"/>
    <col min="1802" max="1803" width="0.5" style="614" customWidth="1"/>
    <col min="1804" max="1804" width="2.125" style="614" customWidth="1"/>
    <col min="1805" max="1806" width="0.5" style="614" customWidth="1"/>
    <col min="1807" max="1807" width="5.625" style="614" customWidth="1"/>
    <col min="1808" max="1809" width="0.5" style="614" customWidth="1"/>
    <col min="1810" max="1810" width="2.5" style="614" customWidth="1"/>
    <col min="1811" max="1812" width="0.5" style="614" customWidth="1"/>
    <col min="1813" max="1813" width="2.5" style="614" customWidth="1"/>
    <col min="1814" max="1815" width="0.5" style="614" customWidth="1"/>
    <col min="1816" max="1816" width="2.5" style="614" customWidth="1"/>
    <col min="1817" max="1818" width="0.5" style="614" customWidth="1"/>
    <col min="1819" max="1819" width="2.375" style="614" customWidth="1"/>
    <col min="1820" max="1821" width="0.5" style="614" customWidth="1"/>
    <col min="1822" max="1822" width="2.5" style="614" customWidth="1"/>
    <col min="1823" max="1824" width="0.5" style="614" customWidth="1"/>
    <col min="1825" max="1825" width="2.5" style="614" customWidth="1"/>
    <col min="1826" max="1827" width="0.5" style="614" customWidth="1"/>
    <col min="1828" max="1828" width="2.5" style="614" customWidth="1"/>
    <col min="1829" max="1830" width="0.5" style="614" customWidth="1"/>
    <col min="1831" max="1831" width="2.5" style="614" customWidth="1"/>
    <col min="1832" max="1833" width="0.5" style="614" customWidth="1"/>
    <col min="1834" max="1834" width="2.5" style="614" customWidth="1"/>
    <col min="1835" max="1836" width="0.5" style="614" customWidth="1"/>
    <col min="1837" max="1837" width="2.5" style="614" customWidth="1"/>
    <col min="1838" max="1839" width="0.5" style="614" customWidth="1"/>
    <col min="1840" max="1840" width="2.5" style="614" customWidth="1"/>
    <col min="1841" max="1842" width="0.5" style="614" customWidth="1"/>
    <col min="1843" max="1843" width="2.625" style="614" customWidth="1"/>
    <col min="1844" max="1845" width="0.5" style="614" customWidth="1"/>
    <col min="1846" max="1846" width="2.625" style="614" customWidth="1"/>
    <col min="1847" max="1848" width="0.5" style="614" customWidth="1"/>
    <col min="1849" max="1849" width="2.625" style="614" customWidth="1"/>
    <col min="1850" max="1851" width="0.5" style="614" customWidth="1"/>
    <col min="1852" max="1852" width="2.625" style="614" customWidth="1"/>
    <col min="1853" max="1854" width="0.5" style="614" customWidth="1"/>
    <col min="1855" max="1855" width="2.625" style="614" customWidth="1"/>
    <col min="1856" max="1857" width="0.5" style="614" customWidth="1"/>
    <col min="1858" max="1858" width="5.875" style="614" customWidth="1"/>
    <col min="1859" max="1860" width="0.5" style="614" customWidth="1"/>
    <col min="1861" max="1861" width="5.125" style="614" customWidth="1"/>
    <col min="1862" max="1863" width="0.5" style="614" customWidth="1"/>
    <col min="1864" max="1864" width="3.125" style="614" customWidth="1"/>
    <col min="1865" max="1866" width="0.5" style="614" customWidth="1"/>
    <col min="1867" max="1867" width="2.875" style="614" customWidth="1"/>
    <col min="1868" max="1869" width="0.5" style="614" customWidth="1"/>
    <col min="1870" max="1870" width="3.125" style="614" customWidth="1"/>
    <col min="1871" max="1872" width="0.5" style="614" customWidth="1"/>
    <col min="1873" max="1873" width="2.875" style="614" customWidth="1"/>
    <col min="1874" max="1875" width="0.5" style="614" customWidth="1"/>
    <col min="1876" max="1876" width="3.125" style="614" customWidth="1"/>
    <col min="1877" max="1878" width="0.5" style="614" customWidth="1"/>
    <col min="1879" max="1879" width="2.875" style="614" customWidth="1"/>
    <col min="1880" max="1881" width="0.5" style="614" customWidth="1"/>
    <col min="1882" max="1882" width="3.125" style="614" customWidth="1"/>
    <col min="1883" max="1884" width="0.5" style="614" customWidth="1"/>
    <col min="1885" max="1885" width="2.875" style="614" customWidth="1"/>
    <col min="1886" max="1887" width="0.5" style="614" customWidth="1"/>
    <col min="1888" max="1888" width="3.125" style="614" customWidth="1"/>
    <col min="1889" max="1890" width="0.5" style="614" customWidth="1"/>
    <col min="1891" max="1891" width="2.875" style="614" customWidth="1"/>
    <col min="1892" max="1893" width="0.5" style="614" customWidth="1"/>
    <col min="1894" max="1894" width="3.125" style="614" customWidth="1"/>
    <col min="1895" max="1896" width="0.5" style="614" customWidth="1"/>
    <col min="1897" max="1897" width="2.875" style="614" customWidth="1"/>
    <col min="1898" max="1899" width="0.5" style="614" customWidth="1"/>
    <col min="1900" max="1900" width="3.375" style="614" customWidth="1"/>
    <col min="1901" max="1901" width="0.375" style="614" customWidth="1"/>
    <col min="1902" max="1902" width="0.5" style="614" customWidth="1"/>
    <col min="1903" max="1903" width="3.375" style="614" customWidth="1"/>
    <col min="1904" max="1905" width="0.5" style="614" customWidth="1"/>
    <col min="1906" max="1906" width="2.625" style="614" customWidth="1"/>
    <col min="1907" max="1908" width="0.5" style="614" customWidth="1"/>
    <col min="1909" max="1909" width="2.625" style="614" customWidth="1"/>
    <col min="1910" max="1911" width="0.5" style="614" customWidth="1"/>
    <col min="1912" max="1912" width="2.625" style="614" customWidth="1"/>
    <col min="1913" max="1914" width="0.5" style="614" customWidth="1"/>
    <col min="1915" max="1915" width="2.625" style="614" customWidth="1"/>
    <col min="1916" max="1917" width="0.5" style="614" customWidth="1"/>
    <col min="1918" max="1918" width="2.625" style="614" customWidth="1"/>
    <col min="1919" max="1920" width="0.5" style="614" customWidth="1"/>
    <col min="1921" max="1921" width="2.625" style="614" customWidth="1"/>
    <col min="1922" max="1923" width="0.5" style="614" customWidth="1"/>
    <col min="1924" max="1924" width="2.625" style="614" customWidth="1"/>
    <col min="1925" max="1926" width="0.5" style="614" customWidth="1"/>
    <col min="1927" max="1927" width="2.625" style="614" customWidth="1"/>
    <col min="1928" max="1929" width="0.5" style="614" customWidth="1"/>
    <col min="1930" max="1930" width="2.625" style="614" customWidth="1"/>
    <col min="1931" max="1932" width="0.5" style="614" customWidth="1"/>
    <col min="1933" max="1933" width="2.625" style="614" customWidth="1"/>
    <col min="1934" max="1935" width="0.5" style="614" customWidth="1"/>
    <col min="1936" max="1936" width="2.625" style="614" customWidth="1"/>
    <col min="1937" max="1938" width="0.5" style="614" customWidth="1"/>
    <col min="1939" max="1939" width="2.625" style="614" customWidth="1"/>
    <col min="1940" max="1941" width="0.5" style="614" customWidth="1"/>
    <col min="1942" max="1942" width="2.625" style="614" customWidth="1"/>
    <col min="1943" max="1944" width="0.5" style="614" customWidth="1"/>
    <col min="1945" max="1945" width="2.625" style="614" customWidth="1"/>
    <col min="1946" max="1947" width="0.5" style="614" customWidth="1"/>
    <col min="1948" max="1948" width="2.625" style="614" customWidth="1"/>
    <col min="1949" max="1950" width="0.5" style="614" customWidth="1"/>
    <col min="1951" max="1951" width="2.625" style="614" customWidth="1"/>
    <col min="1952" max="1953" width="0.5" style="614" customWidth="1"/>
    <col min="1954" max="1954" width="2.625" style="614" customWidth="1"/>
    <col min="1955" max="1956" width="0.5" style="614" customWidth="1"/>
    <col min="1957" max="1957" width="2.625" style="614" customWidth="1"/>
    <col min="1958" max="1959" width="0.5" style="614" customWidth="1"/>
    <col min="1960" max="1960" width="2.625" style="614" customWidth="1"/>
    <col min="1961" max="1962" width="0.5" style="614" customWidth="1"/>
    <col min="1963" max="1963" width="2.625" style="614" customWidth="1"/>
    <col min="1964" max="1965" width="0.5" style="614" customWidth="1"/>
    <col min="1966" max="1966" width="2.625" style="614" customWidth="1"/>
    <col min="1967" max="1968" width="0.5" style="614" customWidth="1"/>
    <col min="1969" max="1969" width="2.625" style="614" customWidth="1"/>
    <col min="1970" max="1971" width="0.5" style="614" customWidth="1"/>
    <col min="1972" max="1972" width="2.625" style="614" customWidth="1"/>
    <col min="1973" max="1974" width="0.5" style="614" customWidth="1"/>
    <col min="1975" max="1975" width="2.625" style="614" customWidth="1"/>
    <col min="1976" max="1977" width="0.5" style="614" customWidth="1"/>
    <col min="1978" max="1978" width="2.625" style="614" customWidth="1"/>
    <col min="1979" max="1980" width="0.5" style="614" customWidth="1"/>
    <col min="1981" max="1981" width="2.625" style="614" customWidth="1"/>
    <col min="1982" max="1983" width="0.5" style="614" customWidth="1"/>
    <col min="1984" max="1984" width="2.625" style="614" customWidth="1"/>
    <col min="1985" max="1986" width="0.5" style="614" customWidth="1"/>
    <col min="1987" max="1987" width="2.625" style="614" customWidth="1"/>
    <col min="1988" max="1989" width="0.5" style="614" customWidth="1"/>
    <col min="1990" max="1990" width="2.625" style="614" customWidth="1"/>
    <col min="1991" max="1992" width="0.5" style="614" customWidth="1"/>
    <col min="1993" max="1993" width="2.625" style="614" customWidth="1"/>
    <col min="1994" max="1995" width="0.5" style="614" customWidth="1"/>
    <col min="1996" max="1996" width="2.625" style="614" customWidth="1"/>
    <col min="1997" max="1998" width="0.5" style="614" customWidth="1"/>
    <col min="1999" max="1999" width="2.625" style="614" customWidth="1"/>
    <col min="2000" max="2001" width="0.5" style="614" customWidth="1"/>
    <col min="2002" max="2002" width="2.625" style="614" customWidth="1"/>
    <col min="2003" max="2004" width="0.5" style="614" customWidth="1"/>
    <col min="2005" max="2005" width="2.625" style="614" customWidth="1"/>
    <col min="2006" max="2007" width="0.5" style="614" customWidth="1"/>
    <col min="2008" max="2008" width="2.625" style="614" customWidth="1"/>
    <col min="2009" max="2010" width="0.5" style="614" customWidth="1"/>
    <col min="2011" max="2011" width="2.625" style="614" customWidth="1"/>
    <col min="2012" max="2013" width="0.5" style="614" customWidth="1"/>
    <col min="2014" max="2014" width="2.625" style="614" customWidth="1"/>
    <col min="2015" max="2016" width="0.5" style="614" customWidth="1"/>
    <col min="2017" max="2017" width="2.625" style="614" customWidth="1"/>
    <col min="2018" max="2019" width="0.5" style="614" customWidth="1"/>
    <col min="2020" max="2020" width="2.625" style="614" customWidth="1"/>
    <col min="2021" max="2022" width="0.5" style="614" customWidth="1"/>
    <col min="2023" max="2023" width="2.625" style="614" customWidth="1"/>
    <col min="2024" max="2025" width="0.5" style="614" customWidth="1"/>
    <col min="2026" max="2026" width="2.625" style="614" customWidth="1"/>
    <col min="2027" max="2028" width="0.5" style="614" customWidth="1"/>
    <col min="2029" max="2029" width="2.625" style="614" customWidth="1"/>
    <col min="2030" max="2031" width="0.5" style="614" customWidth="1"/>
    <col min="2032" max="2032" width="2.625" style="614" customWidth="1"/>
    <col min="2033" max="2055" width="9" style="614"/>
    <col min="2056" max="2056" width="0.5" style="614" customWidth="1"/>
    <col min="2057" max="2057" width="2.625" style="614" customWidth="1"/>
    <col min="2058" max="2059" width="0.5" style="614" customWidth="1"/>
    <col min="2060" max="2060" width="2.125" style="614" customWidth="1"/>
    <col min="2061" max="2062" width="0.5" style="614" customWidth="1"/>
    <col min="2063" max="2063" width="5.625" style="614" customWidth="1"/>
    <col min="2064" max="2065" width="0.5" style="614" customWidth="1"/>
    <col min="2066" max="2066" width="2.5" style="614" customWidth="1"/>
    <col min="2067" max="2068" width="0.5" style="614" customWidth="1"/>
    <col min="2069" max="2069" width="2.5" style="614" customWidth="1"/>
    <col min="2070" max="2071" width="0.5" style="614" customWidth="1"/>
    <col min="2072" max="2072" width="2.5" style="614" customWidth="1"/>
    <col min="2073" max="2074" width="0.5" style="614" customWidth="1"/>
    <col min="2075" max="2075" width="2.375" style="614" customWidth="1"/>
    <col min="2076" max="2077" width="0.5" style="614" customWidth="1"/>
    <col min="2078" max="2078" width="2.5" style="614" customWidth="1"/>
    <col min="2079" max="2080" width="0.5" style="614" customWidth="1"/>
    <col min="2081" max="2081" width="2.5" style="614" customWidth="1"/>
    <col min="2082" max="2083" width="0.5" style="614" customWidth="1"/>
    <col min="2084" max="2084" width="2.5" style="614" customWidth="1"/>
    <col min="2085" max="2086" width="0.5" style="614" customWidth="1"/>
    <col min="2087" max="2087" width="2.5" style="614" customWidth="1"/>
    <col min="2088" max="2089" width="0.5" style="614" customWidth="1"/>
    <col min="2090" max="2090" width="2.5" style="614" customWidth="1"/>
    <col min="2091" max="2092" width="0.5" style="614" customWidth="1"/>
    <col min="2093" max="2093" width="2.5" style="614" customWidth="1"/>
    <col min="2094" max="2095" width="0.5" style="614" customWidth="1"/>
    <col min="2096" max="2096" width="2.5" style="614" customWidth="1"/>
    <col min="2097" max="2098" width="0.5" style="614" customWidth="1"/>
    <col min="2099" max="2099" width="2.625" style="614" customWidth="1"/>
    <col min="2100" max="2101" width="0.5" style="614" customWidth="1"/>
    <col min="2102" max="2102" width="2.625" style="614" customWidth="1"/>
    <col min="2103" max="2104" width="0.5" style="614" customWidth="1"/>
    <col min="2105" max="2105" width="2.625" style="614" customWidth="1"/>
    <col min="2106" max="2107" width="0.5" style="614" customWidth="1"/>
    <col min="2108" max="2108" width="2.625" style="614" customWidth="1"/>
    <col min="2109" max="2110" width="0.5" style="614" customWidth="1"/>
    <col min="2111" max="2111" width="2.625" style="614" customWidth="1"/>
    <col min="2112" max="2113" width="0.5" style="614" customWidth="1"/>
    <col min="2114" max="2114" width="5.875" style="614" customWidth="1"/>
    <col min="2115" max="2116" width="0.5" style="614" customWidth="1"/>
    <col min="2117" max="2117" width="5.125" style="614" customWidth="1"/>
    <col min="2118" max="2119" width="0.5" style="614" customWidth="1"/>
    <col min="2120" max="2120" width="3.125" style="614" customWidth="1"/>
    <col min="2121" max="2122" width="0.5" style="614" customWidth="1"/>
    <col min="2123" max="2123" width="2.875" style="614" customWidth="1"/>
    <col min="2124" max="2125" width="0.5" style="614" customWidth="1"/>
    <col min="2126" max="2126" width="3.125" style="614" customWidth="1"/>
    <col min="2127" max="2128" width="0.5" style="614" customWidth="1"/>
    <col min="2129" max="2129" width="2.875" style="614" customWidth="1"/>
    <col min="2130" max="2131" width="0.5" style="614" customWidth="1"/>
    <col min="2132" max="2132" width="3.125" style="614" customWidth="1"/>
    <col min="2133" max="2134" width="0.5" style="614" customWidth="1"/>
    <col min="2135" max="2135" width="2.875" style="614" customWidth="1"/>
    <col min="2136" max="2137" width="0.5" style="614" customWidth="1"/>
    <col min="2138" max="2138" width="3.125" style="614" customWidth="1"/>
    <col min="2139" max="2140" width="0.5" style="614" customWidth="1"/>
    <col min="2141" max="2141" width="2.875" style="614" customWidth="1"/>
    <col min="2142" max="2143" width="0.5" style="614" customWidth="1"/>
    <col min="2144" max="2144" width="3.125" style="614" customWidth="1"/>
    <col min="2145" max="2146" width="0.5" style="614" customWidth="1"/>
    <col min="2147" max="2147" width="2.875" style="614" customWidth="1"/>
    <col min="2148" max="2149" width="0.5" style="614" customWidth="1"/>
    <col min="2150" max="2150" width="3.125" style="614" customWidth="1"/>
    <col min="2151" max="2152" width="0.5" style="614" customWidth="1"/>
    <col min="2153" max="2153" width="2.875" style="614" customWidth="1"/>
    <col min="2154" max="2155" width="0.5" style="614" customWidth="1"/>
    <col min="2156" max="2156" width="3.375" style="614" customWidth="1"/>
    <col min="2157" max="2157" width="0.375" style="614" customWidth="1"/>
    <col min="2158" max="2158" width="0.5" style="614" customWidth="1"/>
    <col min="2159" max="2159" width="3.375" style="614" customWidth="1"/>
    <col min="2160" max="2161" width="0.5" style="614" customWidth="1"/>
    <col min="2162" max="2162" width="2.625" style="614" customWidth="1"/>
    <col min="2163" max="2164" width="0.5" style="614" customWidth="1"/>
    <col min="2165" max="2165" width="2.625" style="614" customWidth="1"/>
    <col min="2166" max="2167" width="0.5" style="614" customWidth="1"/>
    <col min="2168" max="2168" width="2.625" style="614" customWidth="1"/>
    <col min="2169" max="2170" width="0.5" style="614" customWidth="1"/>
    <col min="2171" max="2171" width="2.625" style="614" customWidth="1"/>
    <col min="2172" max="2173" width="0.5" style="614" customWidth="1"/>
    <col min="2174" max="2174" width="2.625" style="614" customWidth="1"/>
    <col min="2175" max="2176" width="0.5" style="614" customWidth="1"/>
    <col min="2177" max="2177" width="2.625" style="614" customWidth="1"/>
    <col min="2178" max="2179" width="0.5" style="614" customWidth="1"/>
    <col min="2180" max="2180" width="2.625" style="614" customWidth="1"/>
    <col min="2181" max="2182" width="0.5" style="614" customWidth="1"/>
    <col min="2183" max="2183" width="2.625" style="614" customWidth="1"/>
    <col min="2184" max="2185" width="0.5" style="614" customWidth="1"/>
    <col min="2186" max="2186" width="2.625" style="614" customWidth="1"/>
    <col min="2187" max="2188" width="0.5" style="614" customWidth="1"/>
    <col min="2189" max="2189" width="2.625" style="614" customWidth="1"/>
    <col min="2190" max="2191" width="0.5" style="614" customWidth="1"/>
    <col min="2192" max="2192" width="2.625" style="614" customWidth="1"/>
    <col min="2193" max="2194" width="0.5" style="614" customWidth="1"/>
    <col min="2195" max="2195" width="2.625" style="614" customWidth="1"/>
    <col min="2196" max="2197" width="0.5" style="614" customWidth="1"/>
    <col min="2198" max="2198" width="2.625" style="614" customWidth="1"/>
    <col min="2199" max="2200" width="0.5" style="614" customWidth="1"/>
    <col min="2201" max="2201" width="2.625" style="614" customWidth="1"/>
    <col min="2202" max="2203" width="0.5" style="614" customWidth="1"/>
    <col min="2204" max="2204" width="2.625" style="614" customWidth="1"/>
    <col min="2205" max="2206" width="0.5" style="614" customWidth="1"/>
    <col min="2207" max="2207" width="2.625" style="614" customWidth="1"/>
    <col min="2208" max="2209" width="0.5" style="614" customWidth="1"/>
    <col min="2210" max="2210" width="2.625" style="614" customWidth="1"/>
    <col min="2211" max="2212" width="0.5" style="614" customWidth="1"/>
    <col min="2213" max="2213" width="2.625" style="614" customWidth="1"/>
    <col min="2214" max="2215" width="0.5" style="614" customWidth="1"/>
    <col min="2216" max="2216" width="2.625" style="614" customWidth="1"/>
    <col min="2217" max="2218" width="0.5" style="614" customWidth="1"/>
    <col min="2219" max="2219" width="2.625" style="614" customWidth="1"/>
    <col min="2220" max="2221" width="0.5" style="614" customWidth="1"/>
    <col min="2222" max="2222" width="2.625" style="614" customWidth="1"/>
    <col min="2223" max="2224" width="0.5" style="614" customWidth="1"/>
    <col min="2225" max="2225" width="2.625" style="614" customWidth="1"/>
    <col min="2226" max="2227" width="0.5" style="614" customWidth="1"/>
    <col min="2228" max="2228" width="2.625" style="614" customWidth="1"/>
    <col min="2229" max="2230" width="0.5" style="614" customWidth="1"/>
    <col min="2231" max="2231" width="2.625" style="614" customWidth="1"/>
    <col min="2232" max="2233" width="0.5" style="614" customWidth="1"/>
    <col min="2234" max="2234" width="2.625" style="614" customWidth="1"/>
    <col min="2235" max="2236" width="0.5" style="614" customWidth="1"/>
    <col min="2237" max="2237" width="2.625" style="614" customWidth="1"/>
    <col min="2238" max="2239" width="0.5" style="614" customWidth="1"/>
    <col min="2240" max="2240" width="2.625" style="614" customWidth="1"/>
    <col min="2241" max="2242" width="0.5" style="614" customWidth="1"/>
    <col min="2243" max="2243" width="2.625" style="614" customWidth="1"/>
    <col min="2244" max="2245" width="0.5" style="614" customWidth="1"/>
    <col min="2246" max="2246" width="2.625" style="614" customWidth="1"/>
    <col min="2247" max="2248" width="0.5" style="614" customWidth="1"/>
    <col min="2249" max="2249" width="2.625" style="614" customWidth="1"/>
    <col min="2250" max="2251" width="0.5" style="614" customWidth="1"/>
    <col min="2252" max="2252" width="2.625" style="614" customWidth="1"/>
    <col min="2253" max="2254" width="0.5" style="614" customWidth="1"/>
    <col min="2255" max="2255" width="2.625" style="614" customWidth="1"/>
    <col min="2256" max="2257" width="0.5" style="614" customWidth="1"/>
    <col min="2258" max="2258" width="2.625" style="614" customWidth="1"/>
    <col min="2259" max="2260" width="0.5" style="614" customWidth="1"/>
    <col min="2261" max="2261" width="2.625" style="614" customWidth="1"/>
    <col min="2262" max="2263" width="0.5" style="614" customWidth="1"/>
    <col min="2264" max="2264" width="2.625" style="614" customWidth="1"/>
    <col min="2265" max="2266" width="0.5" style="614" customWidth="1"/>
    <col min="2267" max="2267" width="2.625" style="614" customWidth="1"/>
    <col min="2268" max="2269" width="0.5" style="614" customWidth="1"/>
    <col min="2270" max="2270" width="2.625" style="614" customWidth="1"/>
    <col min="2271" max="2272" width="0.5" style="614" customWidth="1"/>
    <col min="2273" max="2273" width="2.625" style="614" customWidth="1"/>
    <col min="2274" max="2275" width="0.5" style="614" customWidth="1"/>
    <col min="2276" max="2276" width="2.625" style="614" customWidth="1"/>
    <col min="2277" max="2278" width="0.5" style="614" customWidth="1"/>
    <col min="2279" max="2279" width="2.625" style="614" customWidth="1"/>
    <col min="2280" max="2281" width="0.5" style="614" customWidth="1"/>
    <col min="2282" max="2282" width="2.625" style="614" customWidth="1"/>
    <col min="2283" max="2284" width="0.5" style="614" customWidth="1"/>
    <col min="2285" max="2285" width="2.625" style="614" customWidth="1"/>
    <col min="2286" max="2287" width="0.5" style="614" customWidth="1"/>
    <col min="2288" max="2288" width="2.625" style="614" customWidth="1"/>
    <col min="2289" max="2311" width="9" style="614"/>
    <col min="2312" max="2312" width="0.5" style="614" customWidth="1"/>
    <col min="2313" max="2313" width="2.625" style="614" customWidth="1"/>
    <col min="2314" max="2315" width="0.5" style="614" customWidth="1"/>
    <col min="2316" max="2316" width="2.125" style="614" customWidth="1"/>
    <col min="2317" max="2318" width="0.5" style="614" customWidth="1"/>
    <col min="2319" max="2319" width="5.625" style="614" customWidth="1"/>
    <col min="2320" max="2321" width="0.5" style="614" customWidth="1"/>
    <col min="2322" max="2322" width="2.5" style="614" customWidth="1"/>
    <col min="2323" max="2324" width="0.5" style="614" customWidth="1"/>
    <col min="2325" max="2325" width="2.5" style="614" customWidth="1"/>
    <col min="2326" max="2327" width="0.5" style="614" customWidth="1"/>
    <col min="2328" max="2328" width="2.5" style="614" customWidth="1"/>
    <col min="2329" max="2330" width="0.5" style="614" customWidth="1"/>
    <col min="2331" max="2331" width="2.375" style="614" customWidth="1"/>
    <col min="2332" max="2333" width="0.5" style="614" customWidth="1"/>
    <col min="2334" max="2334" width="2.5" style="614" customWidth="1"/>
    <col min="2335" max="2336" width="0.5" style="614" customWidth="1"/>
    <col min="2337" max="2337" width="2.5" style="614" customWidth="1"/>
    <col min="2338" max="2339" width="0.5" style="614" customWidth="1"/>
    <col min="2340" max="2340" width="2.5" style="614" customWidth="1"/>
    <col min="2341" max="2342" width="0.5" style="614" customWidth="1"/>
    <col min="2343" max="2343" width="2.5" style="614" customWidth="1"/>
    <col min="2344" max="2345" width="0.5" style="614" customWidth="1"/>
    <col min="2346" max="2346" width="2.5" style="614" customWidth="1"/>
    <col min="2347" max="2348" width="0.5" style="614" customWidth="1"/>
    <col min="2349" max="2349" width="2.5" style="614" customWidth="1"/>
    <col min="2350" max="2351" width="0.5" style="614" customWidth="1"/>
    <col min="2352" max="2352" width="2.5" style="614" customWidth="1"/>
    <col min="2353" max="2354" width="0.5" style="614" customWidth="1"/>
    <col min="2355" max="2355" width="2.625" style="614" customWidth="1"/>
    <col min="2356" max="2357" width="0.5" style="614" customWidth="1"/>
    <col min="2358" max="2358" width="2.625" style="614" customWidth="1"/>
    <col min="2359" max="2360" width="0.5" style="614" customWidth="1"/>
    <col min="2361" max="2361" width="2.625" style="614" customWidth="1"/>
    <col min="2362" max="2363" width="0.5" style="614" customWidth="1"/>
    <col min="2364" max="2364" width="2.625" style="614" customWidth="1"/>
    <col min="2365" max="2366" width="0.5" style="614" customWidth="1"/>
    <col min="2367" max="2367" width="2.625" style="614" customWidth="1"/>
    <col min="2368" max="2369" width="0.5" style="614" customWidth="1"/>
    <col min="2370" max="2370" width="5.875" style="614" customWidth="1"/>
    <col min="2371" max="2372" width="0.5" style="614" customWidth="1"/>
    <col min="2373" max="2373" width="5.125" style="614" customWidth="1"/>
    <col min="2374" max="2375" width="0.5" style="614" customWidth="1"/>
    <col min="2376" max="2376" width="3.125" style="614" customWidth="1"/>
    <col min="2377" max="2378" width="0.5" style="614" customWidth="1"/>
    <col min="2379" max="2379" width="2.875" style="614" customWidth="1"/>
    <col min="2380" max="2381" width="0.5" style="614" customWidth="1"/>
    <col min="2382" max="2382" width="3.125" style="614" customWidth="1"/>
    <col min="2383" max="2384" width="0.5" style="614" customWidth="1"/>
    <col min="2385" max="2385" width="2.875" style="614" customWidth="1"/>
    <col min="2386" max="2387" width="0.5" style="614" customWidth="1"/>
    <col min="2388" max="2388" width="3.125" style="614" customWidth="1"/>
    <col min="2389" max="2390" width="0.5" style="614" customWidth="1"/>
    <col min="2391" max="2391" width="2.875" style="614" customWidth="1"/>
    <col min="2392" max="2393" width="0.5" style="614" customWidth="1"/>
    <col min="2394" max="2394" width="3.125" style="614" customWidth="1"/>
    <col min="2395" max="2396" width="0.5" style="614" customWidth="1"/>
    <col min="2397" max="2397" width="2.875" style="614" customWidth="1"/>
    <col min="2398" max="2399" width="0.5" style="614" customWidth="1"/>
    <col min="2400" max="2400" width="3.125" style="614" customWidth="1"/>
    <col min="2401" max="2402" width="0.5" style="614" customWidth="1"/>
    <col min="2403" max="2403" width="2.875" style="614" customWidth="1"/>
    <col min="2404" max="2405" width="0.5" style="614" customWidth="1"/>
    <col min="2406" max="2406" width="3.125" style="614" customWidth="1"/>
    <col min="2407" max="2408" width="0.5" style="614" customWidth="1"/>
    <col min="2409" max="2409" width="2.875" style="614" customWidth="1"/>
    <col min="2410" max="2411" width="0.5" style="614" customWidth="1"/>
    <col min="2412" max="2412" width="3.375" style="614" customWidth="1"/>
    <col min="2413" max="2413" width="0.375" style="614" customWidth="1"/>
    <col min="2414" max="2414" width="0.5" style="614" customWidth="1"/>
    <col min="2415" max="2415" width="3.375" style="614" customWidth="1"/>
    <col min="2416" max="2417" width="0.5" style="614" customWidth="1"/>
    <col min="2418" max="2418" width="2.625" style="614" customWidth="1"/>
    <col min="2419" max="2420" width="0.5" style="614" customWidth="1"/>
    <col min="2421" max="2421" width="2.625" style="614" customWidth="1"/>
    <col min="2422" max="2423" width="0.5" style="614" customWidth="1"/>
    <col min="2424" max="2424" width="2.625" style="614" customWidth="1"/>
    <col min="2425" max="2426" width="0.5" style="614" customWidth="1"/>
    <col min="2427" max="2427" width="2.625" style="614" customWidth="1"/>
    <col min="2428" max="2429" width="0.5" style="614" customWidth="1"/>
    <col min="2430" max="2430" width="2.625" style="614" customWidth="1"/>
    <col min="2431" max="2432" width="0.5" style="614" customWidth="1"/>
    <col min="2433" max="2433" width="2.625" style="614" customWidth="1"/>
    <col min="2434" max="2435" width="0.5" style="614" customWidth="1"/>
    <col min="2436" max="2436" width="2.625" style="614" customWidth="1"/>
    <col min="2437" max="2438" width="0.5" style="614" customWidth="1"/>
    <col min="2439" max="2439" width="2.625" style="614" customWidth="1"/>
    <col min="2440" max="2441" width="0.5" style="614" customWidth="1"/>
    <col min="2442" max="2442" width="2.625" style="614" customWidth="1"/>
    <col min="2443" max="2444" width="0.5" style="614" customWidth="1"/>
    <col min="2445" max="2445" width="2.625" style="614" customWidth="1"/>
    <col min="2446" max="2447" width="0.5" style="614" customWidth="1"/>
    <col min="2448" max="2448" width="2.625" style="614" customWidth="1"/>
    <col min="2449" max="2450" width="0.5" style="614" customWidth="1"/>
    <col min="2451" max="2451" width="2.625" style="614" customWidth="1"/>
    <col min="2452" max="2453" width="0.5" style="614" customWidth="1"/>
    <col min="2454" max="2454" width="2.625" style="614" customWidth="1"/>
    <col min="2455" max="2456" width="0.5" style="614" customWidth="1"/>
    <col min="2457" max="2457" width="2.625" style="614" customWidth="1"/>
    <col min="2458" max="2459" width="0.5" style="614" customWidth="1"/>
    <col min="2460" max="2460" width="2.625" style="614" customWidth="1"/>
    <col min="2461" max="2462" width="0.5" style="614" customWidth="1"/>
    <col min="2463" max="2463" width="2.625" style="614" customWidth="1"/>
    <col min="2464" max="2465" width="0.5" style="614" customWidth="1"/>
    <col min="2466" max="2466" width="2.625" style="614" customWidth="1"/>
    <col min="2467" max="2468" width="0.5" style="614" customWidth="1"/>
    <col min="2469" max="2469" width="2.625" style="614" customWidth="1"/>
    <col min="2470" max="2471" width="0.5" style="614" customWidth="1"/>
    <col min="2472" max="2472" width="2.625" style="614" customWidth="1"/>
    <col min="2473" max="2474" width="0.5" style="614" customWidth="1"/>
    <col min="2475" max="2475" width="2.625" style="614" customWidth="1"/>
    <col min="2476" max="2477" width="0.5" style="614" customWidth="1"/>
    <col min="2478" max="2478" width="2.625" style="614" customWidth="1"/>
    <col min="2479" max="2480" width="0.5" style="614" customWidth="1"/>
    <col min="2481" max="2481" width="2.625" style="614" customWidth="1"/>
    <col min="2482" max="2483" width="0.5" style="614" customWidth="1"/>
    <col min="2484" max="2484" width="2.625" style="614" customWidth="1"/>
    <col min="2485" max="2486" width="0.5" style="614" customWidth="1"/>
    <col min="2487" max="2487" width="2.625" style="614" customWidth="1"/>
    <col min="2488" max="2489" width="0.5" style="614" customWidth="1"/>
    <col min="2490" max="2490" width="2.625" style="614" customWidth="1"/>
    <col min="2491" max="2492" width="0.5" style="614" customWidth="1"/>
    <col min="2493" max="2493" width="2.625" style="614" customWidth="1"/>
    <col min="2494" max="2495" width="0.5" style="614" customWidth="1"/>
    <col min="2496" max="2496" width="2.625" style="614" customWidth="1"/>
    <col min="2497" max="2498" width="0.5" style="614" customWidth="1"/>
    <col min="2499" max="2499" width="2.625" style="614" customWidth="1"/>
    <col min="2500" max="2501" width="0.5" style="614" customWidth="1"/>
    <col min="2502" max="2502" width="2.625" style="614" customWidth="1"/>
    <col min="2503" max="2504" width="0.5" style="614" customWidth="1"/>
    <col min="2505" max="2505" width="2.625" style="614" customWidth="1"/>
    <col min="2506" max="2507" width="0.5" style="614" customWidth="1"/>
    <col min="2508" max="2508" width="2.625" style="614" customWidth="1"/>
    <col min="2509" max="2510" width="0.5" style="614" customWidth="1"/>
    <col min="2511" max="2511" width="2.625" style="614" customWidth="1"/>
    <col min="2512" max="2513" width="0.5" style="614" customWidth="1"/>
    <col min="2514" max="2514" width="2.625" style="614" customWidth="1"/>
    <col min="2515" max="2516" width="0.5" style="614" customWidth="1"/>
    <col min="2517" max="2517" width="2.625" style="614" customWidth="1"/>
    <col min="2518" max="2519" width="0.5" style="614" customWidth="1"/>
    <col min="2520" max="2520" width="2.625" style="614" customWidth="1"/>
    <col min="2521" max="2522" width="0.5" style="614" customWidth="1"/>
    <col min="2523" max="2523" width="2.625" style="614" customWidth="1"/>
    <col min="2524" max="2525" width="0.5" style="614" customWidth="1"/>
    <col min="2526" max="2526" width="2.625" style="614" customWidth="1"/>
    <col min="2527" max="2528" width="0.5" style="614" customWidth="1"/>
    <col min="2529" max="2529" width="2.625" style="614" customWidth="1"/>
    <col min="2530" max="2531" width="0.5" style="614" customWidth="1"/>
    <col min="2532" max="2532" width="2.625" style="614" customWidth="1"/>
    <col min="2533" max="2534" width="0.5" style="614" customWidth="1"/>
    <col min="2535" max="2535" width="2.625" style="614" customWidth="1"/>
    <col min="2536" max="2537" width="0.5" style="614" customWidth="1"/>
    <col min="2538" max="2538" width="2.625" style="614" customWidth="1"/>
    <col min="2539" max="2540" width="0.5" style="614" customWidth="1"/>
    <col min="2541" max="2541" width="2.625" style="614" customWidth="1"/>
    <col min="2542" max="2543" width="0.5" style="614" customWidth="1"/>
    <col min="2544" max="2544" width="2.625" style="614" customWidth="1"/>
    <col min="2545" max="2567" width="9" style="614"/>
    <col min="2568" max="2568" width="0.5" style="614" customWidth="1"/>
    <col min="2569" max="2569" width="2.625" style="614" customWidth="1"/>
    <col min="2570" max="2571" width="0.5" style="614" customWidth="1"/>
    <col min="2572" max="2572" width="2.125" style="614" customWidth="1"/>
    <col min="2573" max="2574" width="0.5" style="614" customWidth="1"/>
    <col min="2575" max="2575" width="5.625" style="614" customWidth="1"/>
    <col min="2576" max="2577" width="0.5" style="614" customWidth="1"/>
    <col min="2578" max="2578" width="2.5" style="614" customWidth="1"/>
    <col min="2579" max="2580" width="0.5" style="614" customWidth="1"/>
    <col min="2581" max="2581" width="2.5" style="614" customWidth="1"/>
    <col min="2582" max="2583" width="0.5" style="614" customWidth="1"/>
    <col min="2584" max="2584" width="2.5" style="614" customWidth="1"/>
    <col min="2585" max="2586" width="0.5" style="614" customWidth="1"/>
    <col min="2587" max="2587" width="2.375" style="614" customWidth="1"/>
    <col min="2588" max="2589" width="0.5" style="614" customWidth="1"/>
    <col min="2590" max="2590" width="2.5" style="614" customWidth="1"/>
    <col min="2591" max="2592" width="0.5" style="614" customWidth="1"/>
    <col min="2593" max="2593" width="2.5" style="614" customWidth="1"/>
    <col min="2594" max="2595" width="0.5" style="614" customWidth="1"/>
    <col min="2596" max="2596" width="2.5" style="614" customWidth="1"/>
    <col min="2597" max="2598" width="0.5" style="614" customWidth="1"/>
    <col min="2599" max="2599" width="2.5" style="614" customWidth="1"/>
    <col min="2600" max="2601" width="0.5" style="614" customWidth="1"/>
    <col min="2602" max="2602" width="2.5" style="614" customWidth="1"/>
    <col min="2603" max="2604" width="0.5" style="614" customWidth="1"/>
    <col min="2605" max="2605" width="2.5" style="614" customWidth="1"/>
    <col min="2606" max="2607" width="0.5" style="614" customWidth="1"/>
    <col min="2608" max="2608" width="2.5" style="614" customWidth="1"/>
    <col min="2609" max="2610" width="0.5" style="614" customWidth="1"/>
    <col min="2611" max="2611" width="2.625" style="614" customWidth="1"/>
    <col min="2612" max="2613" width="0.5" style="614" customWidth="1"/>
    <col min="2614" max="2614" width="2.625" style="614" customWidth="1"/>
    <col min="2615" max="2616" width="0.5" style="614" customWidth="1"/>
    <col min="2617" max="2617" width="2.625" style="614" customWidth="1"/>
    <col min="2618" max="2619" width="0.5" style="614" customWidth="1"/>
    <col min="2620" max="2620" width="2.625" style="614" customWidth="1"/>
    <col min="2621" max="2622" width="0.5" style="614" customWidth="1"/>
    <col min="2623" max="2623" width="2.625" style="614" customWidth="1"/>
    <col min="2624" max="2625" width="0.5" style="614" customWidth="1"/>
    <col min="2626" max="2626" width="5.875" style="614" customWidth="1"/>
    <col min="2627" max="2628" width="0.5" style="614" customWidth="1"/>
    <col min="2629" max="2629" width="5.125" style="614" customWidth="1"/>
    <col min="2630" max="2631" width="0.5" style="614" customWidth="1"/>
    <col min="2632" max="2632" width="3.125" style="614" customWidth="1"/>
    <col min="2633" max="2634" width="0.5" style="614" customWidth="1"/>
    <col min="2635" max="2635" width="2.875" style="614" customWidth="1"/>
    <col min="2636" max="2637" width="0.5" style="614" customWidth="1"/>
    <col min="2638" max="2638" width="3.125" style="614" customWidth="1"/>
    <col min="2639" max="2640" width="0.5" style="614" customWidth="1"/>
    <col min="2641" max="2641" width="2.875" style="614" customWidth="1"/>
    <col min="2642" max="2643" width="0.5" style="614" customWidth="1"/>
    <col min="2644" max="2644" width="3.125" style="614" customWidth="1"/>
    <col min="2645" max="2646" width="0.5" style="614" customWidth="1"/>
    <col min="2647" max="2647" width="2.875" style="614" customWidth="1"/>
    <col min="2648" max="2649" width="0.5" style="614" customWidth="1"/>
    <col min="2650" max="2650" width="3.125" style="614" customWidth="1"/>
    <col min="2651" max="2652" width="0.5" style="614" customWidth="1"/>
    <col min="2653" max="2653" width="2.875" style="614" customWidth="1"/>
    <col min="2654" max="2655" width="0.5" style="614" customWidth="1"/>
    <col min="2656" max="2656" width="3.125" style="614" customWidth="1"/>
    <col min="2657" max="2658" width="0.5" style="614" customWidth="1"/>
    <col min="2659" max="2659" width="2.875" style="614" customWidth="1"/>
    <col min="2660" max="2661" width="0.5" style="614" customWidth="1"/>
    <col min="2662" max="2662" width="3.125" style="614" customWidth="1"/>
    <col min="2663" max="2664" width="0.5" style="614" customWidth="1"/>
    <col min="2665" max="2665" width="2.875" style="614" customWidth="1"/>
    <col min="2666" max="2667" width="0.5" style="614" customWidth="1"/>
    <col min="2668" max="2668" width="3.375" style="614" customWidth="1"/>
    <col min="2669" max="2669" width="0.375" style="614" customWidth="1"/>
    <col min="2670" max="2670" width="0.5" style="614" customWidth="1"/>
    <col min="2671" max="2671" width="3.375" style="614" customWidth="1"/>
    <col min="2672" max="2673" width="0.5" style="614" customWidth="1"/>
    <col min="2674" max="2674" width="2.625" style="614" customWidth="1"/>
    <col min="2675" max="2676" width="0.5" style="614" customWidth="1"/>
    <col min="2677" max="2677" width="2.625" style="614" customWidth="1"/>
    <col min="2678" max="2679" width="0.5" style="614" customWidth="1"/>
    <col min="2680" max="2680" width="2.625" style="614" customWidth="1"/>
    <col min="2681" max="2682" width="0.5" style="614" customWidth="1"/>
    <col min="2683" max="2683" width="2.625" style="614" customWidth="1"/>
    <col min="2684" max="2685" width="0.5" style="614" customWidth="1"/>
    <col min="2686" max="2686" width="2.625" style="614" customWidth="1"/>
    <col min="2687" max="2688" width="0.5" style="614" customWidth="1"/>
    <col min="2689" max="2689" width="2.625" style="614" customWidth="1"/>
    <col min="2690" max="2691" width="0.5" style="614" customWidth="1"/>
    <col min="2692" max="2692" width="2.625" style="614" customWidth="1"/>
    <col min="2693" max="2694" width="0.5" style="614" customWidth="1"/>
    <col min="2695" max="2695" width="2.625" style="614" customWidth="1"/>
    <col min="2696" max="2697" width="0.5" style="614" customWidth="1"/>
    <col min="2698" max="2698" width="2.625" style="614" customWidth="1"/>
    <col min="2699" max="2700" width="0.5" style="614" customWidth="1"/>
    <col min="2701" max="2701" width="2.625" style="614" customWidth="1"/>
    <col min="2702" max="2703" width="0.5" style="614" customWidth="1"/>
    <col min="2704" max="2704" width="2.625" style="614" customWidth="1"/>
    <col min="2705" max="2706" width="0.5" style="614" customWidth="1"/>
    <col min="2707" max="2707" width="2.625" style="614" customWidth="1"/>
    <col min="2708" max="2709" width="0.5" style="614" customWidth="1"/>
    <col min="2710" max="2710" width="2.625" style="614" customWidth="1"/>
    <col min="2711" max="2712" width="0.5" style="614" customWidth="1"/>
    <col min="2713" max="2713" width="2.625" style="614" customWidth="1"/>
    <col min="2714" max="2715" width="0.5" style="614" customWidth="1"/>
    <col min="2716" max="2716" width="2.625" style="614" customWidth="1"/>
    <col min="2717" max="2718" width="0.5" style="614" customWidth="1"/>
    <col min="2719" max="2719" width="2.625" style="614" customWidth="1"/>
    <col min="2720" max="2721" width="0.5" style="614" customWidth="1"/>
    <col min="2722" max="2722" width="2.625" style="614" customWidth="1"/>
    <col min="2723" max="2724" width="0.5" style="614" customWidth="1"/>
    <col min="2725" max="2725" width="2.625" style="614" customWidth="1"/>
    <col min="2726" max="2727" width="0.5" style="614" customWidth="1"/>
    <col min="2728" max="2728" width="2.625" style="614" customWidth="1"/>
    <col min="2729" max="2730" width="0.5" style="614" customWidth="1"/>
    <col min="2731" max="2731" width="2.625" style="614" customWidth="1"/>
    <col min="2732" max="2733" width="0.5" style="614" customWidth="1"/>
    <col min="2734" max="2734" width="2.625" style="614" customWidth="1"/>
    <col min="2735" max="2736" width="0.5" style="614" customWidth="1"/>
    <col min="2737" max="2737" width="2.625" style="614" customWidth="1"/>
    <col min="2738" max="2739" width="0.5" style="614" customWidth="1"/>
    <col min="2740" max="2740" width="2.625" style="614" customWidth="1"/>
    <col min="2741" max="2742" width="0.5" style="614" customWidth="1"/>
    <col min="2743" max="2743" width="2.625" style="614" customWidth="1"/>
    <col min="2744" max="2745" width="0.5" style="614" customWidth="1"/>
    <col min="2746" max="2746" width="2.625" style="614" customWidth="1"/>
    <col min="2747" max="2748" width="0.5" style="614" customWidth="1"/>
    <col min="2749" max="2749" width="2.625" style="614" customWidth="1"/>
    <col min="2750" max="2751" width="0.5" style="614" customWidth="1"/>
    <col min="2752" max="2752" width="2.625" style="614" customWidth="1"/>
    <col min="2753" max="2754" width="0.5" style="614" customWidth="1"/>
    <col min="2755" max="2755" width="2.625" style="614" customWidth="1"/>
    <col min="2756" max="2757" width="0.5" style="614" customWidth="1"/>
    <col min="2758" max="2758" width="2.625" style="614" customWidth="1"/>
    <col min="2759" max="2760" width="0.5" style="614" customWidth="1"/>
    <col min="2761" max="2761" width="2.625" style="614" customWidth="1"/>
    <col min="2762" max="2763" width="0.5" style="614" customWidth="1"/>
    <col min="2764" max="2764" width="2.625" style="614" customWidth="1"/>
    <col min="2765" max="2766" width="0.5" style="614" customWidth="1"/>
    <col min="2767" max="2767" width="2.625" style="614" customWidth="1"/>
    <col min="2768" max="2769" width="0.5" style="614" customWidth="1"/>
    <col min="2770" max="2770" width="2.625" style="614" customWidth="1"/>
    <col min="2771" max="2772" width="0.5" style="614" customWidth="1"/>
    <col min="2773" max="2773" width="2.625" style="614" customWidth="1"/>
    <col min="2774" max="2775" width="0.5" style="614" customWidth="1"/>
    <col min="2776" max="2776" width="2.625" style="614" customWidth="1"/>
    <col min="2777" max="2778" width="0.5" style="614" customWidth="1"/>
    <col min="2779" max="2779" width="2.625" style="614" customWidth="1"/>
    <col min="2780" max="2781" width="0.5" style="614" customWidth="1"/>
    <col min="2782" max="2782" width="2.625" style="614" customWidth="1"/>
    <col min="2783" max="2784" width="0.5" style="614" customWidth="1"/>
    <col min="2785" max="2785" width="2.625" style="614" customWidth="1"/>
    <col min="2786" max="2787" width="0.5" style="614" customWidth="1"/>
    <col min="2788" max="2788" width="2.625" style="614" customWidth="1"/>
    <col min="2789" max="2790" width="0.5" style="614" customWidth="1"/>
    <col min="2791" max="2791" width="2.625" style="614" customWidth="1"/>
    <col min="2792" max="2793" width="0.5" style="614" customWidth="1"/>
    <col min="2794" max="2794" width="2.625" style="614" customWidth="1"/>
    <col min="2795" max="2796" width="0.5" style="614" customWidth="1"/>
    <col min="2797" max="2797" width="2.625" style="614" customWidth="1"/>
    <col min="2798" max="2799" width="0.5" style="614" customWidth="1"/>
    <col min="2800" max="2800" width="2.625" style="614" customWidth="1"/>
    <col min="2801" max="2823" width="9" style="614"/>
    <col min="2824" max="2824" width="0.5" style="614" customWidth="1"/>
    <col min="2825" max="2825" width="2.625" style="614" customWidth="1"/>
    <col min="2826" max="2827" width="0.5" style="614" customWidth="1"/>
    <col min="2828" max="2828" width="2.125" style="614" customWidth="1"/>
    <col min="2829" max="2830" width="0.5" style="614" customWidth="1"/>
    <col min="2831" max="2831" width="5.625" style="614" customWidth="1"/>
    <col min="2832" max="2833" width="0.5" style="614" customWidth="1"/>
    <col min="2834" max="2834" width="2.5" style="614" customWidth="1"/>
    <col min="2835" max="2836" width="0.5" style="614" customWidth="1"/>
    <col min="2837" max="2837" width="2.5" style="614" customWidth="1"/>
    <col min="2838" max="2839" width="0.5" style="614" customWidth="1"/>
    <col min="2840" max="2840" width="2.5" style="614" customWidth="1"/>
    <col min="2841" max="2842" width="0.5" style="614" customWidth="1"/>
    <col min="2843" max="2843" width="2.375" style="614" customWidth="1"/>
    <col min="2844" max="2845" width="0.5" style="614" customWidth="1"/>
    <col min="2846" max="2846" width="2.5" style="614" customWidth="1"/>
    <col min="2847" max="2848" width="0.5" style="614" customWidth="1"/>
    <col min="2849" max="2849" width="2.5" style="614" customWidth="1"/>
    <col min="2850" max="2851" width="0.5" style="614" customWidth="1"/>
    <col min="2852" max="2852" width="2.5" style="614" customWidth="1"/>
    <col min="2853" max="2854" width="0.5" style="614" customWidth="1"/>
    <col min="2855" max="2855" width="2.5" style="614" customWidth="1"/>
    <col min="2856" max="2857" width="0.5" style="614" customWidth="1"/>
    <col min="2858" max="2858" width="2.5" style="614" customWidth="1"/>
    <col min="2859" max="2860" width="0.5" style="614" customWidth="1"/>
    <col min="2861" max="2861" width="2.5" style="614" customWidth="1"/>
    <col min="2862" max="2863" width="0.5" style="614" customWidth="1"/>
    <col min="2864" max="2864" width="2.5" style="614" customWidth="1"/>
    <col min="2865" max="2866" width="0.5" style="614" customWidth="1"/>
    <col min="2867" max="2867" width="2.625" style="614" customWidth="1"/>
    <col min="2868" max="2869" width="0.5" style="614" customWidth="1"/>
    <col min="2870" max="2870" width="2.625" style="614" customWidth="1"/>
    <col min="2871" max="2872" width="0.5" style="614" customWidth="1"/>
    <col min="2873" max="2873" width="2.625" style="614" customWidth="1"/>
    <col min="2874" max="2875" width="0.5" style="614" customWidth="1"/>
    <col min="2876" max="2876" width="2.625" style="614" customWidth="1"/>
    <col min="2877" max="2878" width="0.5" style="614" customWidth="1"/>
    <col min="2879" max="2879" width="2.625" style="614" customWidth="1"/>
    <col min="2880" max="2881" width="0.5" style="614" customWidth="1"/>
    <col min="2882" max="2882" width="5.875" style="614" customWidth="1"/>
    <col min="2883" max="2884" width="0.5" style="614" customWidth="1"/>
    <col min="2885" max="2885" width="5.125" style="614" customWidth="1"/>
    <col min="2886" max="2887" width="0.5" style="614" customWidth="1"/>
    <col min="2888" max="2888" width="3.125" style="614" customWidth="1"/>
    <col min="2889" max="2890" width="0.5" style="614" customWidth="1"/>
    <col min="2891" max="2891" width="2.875" style="614" customWidth="1"/>
    <col min="2892" max="2893" width="0.5" style="614" customWidth="1"/>
    <col min="2894" max="2894" width="3.125" style="614" customWidth="1"/>
    <col min="2895" max="2896" width="0.5" style="614" customWidth="1"/>
    <col min="2897" max="2897" width="2.875" style="614" customWidth="1"/>
    <col min="2898" max="2899" width="0.5" style="614" customWidth="1"/>
    <col min="2900" max="2900" width="3.125" style="614" customWidth="1"/>
    <col min="2901" max="2902" width="0.5" style="614" customWidth="1"/>
    <col min="2903" max="2903" width="2.875" style="614" customWidth="1"/>
    <col min="2904" max="2905" width="0.5" style="614" customWidth="1"/>
    <col min="2906" max="2906" width="3.125" style="614" customWidth="1"/>
    <col min="2907" max="2908" width="0.5" style="614" customWidth="1"/>
    <col min="2909" max="2909" width="2.875" style="614" customWidth="1"/>
    <col min="2910" max="2911" width="0.5" style="614" customWidth="1"/>
    <col min="2912" max="2912" width="3.125" style="614" customWidth="1"/>
    <col min="2913" max="2914" width="0.5" style="614" customWidth="1"/>
    <col min="2915" max="2915" width="2.875" style="614" customWidth="1"/>
    <col min="2916" max="2917" width="0.5" style="614" customWidth="1"/>
    <col min="2918" max="2918" width="3.125" style="614" customWidth="1"/>
    <col min="2919" max="2920" width="0.5" style="614" customWidth="1"/>
    <col min="2921" max="2921" width="2.875" style="614" customWidth="1"/>
    <col min="2922" max="2923" width="0.5" style="614" customWidth="1"/>
    <col min="2924" max="2924" width="3.375" style="614" customWidth="1"/>
    <col min="2925" max="2925" width="0.375" style="614" customWidth="1"/>
    <col min="2926" max="2926" width="0.5" style="614" customWidth="1"/>
    <col min="2927" max="2927" width="3.375" style="614" customWidth="1"/>
    <col min="2928" max="2929" width="0.5" style="614" customWidth="1"/>
    <col min="2930" max="2930" width="2.625" style="614" customWidth="1"/>
    <col min="2931" max="2932" width="0.5" style="614" customWidth="1"/>
    <col min="2933" max="2933" width="2.625" style="614" customWidth="1"/>
    <col min="2934" max="2935" width="0.5" style="614" customWidth="1"/>
    <col min="2936" max="2936" width="2.625" style="614" customWidth="1"/>
    <col min="2937" max="2938" width="0.5" style="614" customWidth="1"/>
    <col min="2939" max="2939" width="2.625" style="614" customWidth="1"/>
    <col min="2940" max="2941" width="0.5" style="614" customWidth="1"/>
    <col min="2942" max="2942" width="2.625" style="614" customWidth="1"/>
    <col min="2943" max="2944" width="0.5" style="614" customWidth="1"/>
    <col min="2945" max="2945" width="2.625" style="614" customWidth="1"/>
    <col min="2946" max="2947" width="0.5" style="614" customWidth="1"/>
    <col min="2948" max="2948" width="2.625" style="614" customWidth="1"/>
    <col min="2949" max="2950" width="0.5" style="614" customWidth="1"/>
    <col min="2951" max="2951" width="2.625" style="614" customWidth="1"/>
    <col min="2952" max="2953" width="0.5" style="614" customWidth="1"/>
    <col min="2954" max="2954" width="2.625" style="614" customWidth="1"/>
    <col min="2955" max="2956" width="0.5" style="614" customWidth="1"/>
    <col min="2957" max="2957" width="2.625" style="614" customWidth="1"/>
    <col min="2958" max="2959" width="0.5" style="614" customWidth="1"/>
    <col min="2960" max="2960" width="2.625" style="614" customWidth="1"/>
    <col min="2961" max="2962" width="0.5" style="614" customWidth="1"/>
    <col min="2963" max="2963" width="2.625" style="614" customWidth="1"/>
    <col min="2964" max="2965" width="0.5" style="614" customWidth="1"/>
    <col min="2966" max="2966" width="2.625" style="614" customWidth="1"/>
    <col min="2967" max="2968" width="0.5" style="614" customWidth="1"/>
    <col min="2969" max="2969" width="2.625" style="614" customWidth="1"/>
    <col min="2970" max="2971" width="0.5" style="614" customWidth="1"/>
    <col min="2972" max="2972" width="2.625" style="614" customWidth="1"/>
    <col min="2973" max="2974" width="0.5" style="614" customWidth="1"/>
    <col min="2975" max="2975" width="2.625" style="614" customWidth="1"/>
    <col min="2976" max="2977" width="0.5" style="614" customWidth="1"/>
    <col min="2978" max="2978" width="2.625" style="614" customWidth="1"/>
    <col min="2979" max="2980" width="0.5" style="614" customWidth="1"/>
    <col min="2981" max="2981" width="2.625" style="614" customWidth="1"/>
    <col min="2982" max="2983" width="0.5" style="614" customWidth="1"/>
    <col min="2984" max="2984" width="2.625" style="614" customWidth="1"/>
    <col min="2985" max="2986" width="0.5" style="614" customWidth="1"/>
    <col min="2987" max="2987" width="2.625" style="614" customWidth="1"/>
    <col min="2988" max="2989" width="0.5" style="614" customWidth="1"/>
    <col min="2990" max="2990" width="2.625" style="614" customWidth="1"/>
    <col min="2991" max="2992" width="0.5" style="614" customWidth="1"/>
    <col min="2993" max="2993" width="2.625" style="614" customWidth="1"/>
    <col min="2994" max="2995" width="0.5" style="614" customWidth="1"/>
    <col min="2996" max="2996" width="2.625" style="614" customWidth="1"/>
    <col min="2997" max="2998" width="0.5" style="614" customWidth="1"/>
    <col min="2999" max="2999" width="2.625" style="614" customWidth="1"/>
    <col min="3000" max="3001" width="0.5" style="614" customWidth="1"/>
    <col min="3002" max="3002" width="2.625" style="614" customWidth="1"/>
    <col min="3003" max="3004" width="0.5" style="614" customWidth="1"/>
    <col min="3005" max="3005" width="2.625" style="614" customWidth="1"/>
    <col min="3006" max="3007" width="0.5" style="614" customWidth="1"/>
    <col min="3008" max="3008" width="2.625" style="614" customWidth="1"/>
    <col min="3009" max="3010" width="0.5" style="614" customWidth="1"/>
    <col min="3011" max="3011" width="2.625" style="614" customWidth="1"/>
    <col min="3012" max="3013" width="0.5" style="614" customWidth="1"/>
    <col min="3014" max="3014" width="2.625" style="614" customWidth="1"/>
    <col min="3015" max="3016" width="0.5" style="614" customWidth="1"/>
    <col min="3017" max="3017" width="2.625" style="614" customWidth="1"/>
    <col min="3018" max="3019" width="0.5" style="614" customWidth="1"/>
    <col min="3020" max="3020" width="2.625" style="614" customWidth="1"/>
    <col min="3021" max="3022" width="0.5" style="614" customWidth="1"/>
    <col min="3023" max="3023" width="2.625" style="614" customWidth="1"/>
    <col min="3024" max="3025" width="0.5" style="614" customWidth="1"/>
    <col min="3026" max="3026" width="2.625" style="614" customWidth="1"/>
    <col min="3027" max="3028" width="0.5" style="614" customWidth="1"/>
    <col min="3029" max="3029" width="2.625" style="614" customWidth="1"/>
    <col min="3030" max="3031" width="0.5" style="614" customWidth="1"/>
    <col min="3032" max="3032" width="2.625" style="614" customWidth="1"/>
    <col min="3033" max="3034" width="0.5" style="614" customWidth="1"/>
    <col min="3035" max="3035" width="2.625" style="614" customWidth="1"/>
    <col min="3036" max="3037" width="0.5" style="614" customWidth="1"/>
    <col min="3038" max="3038" width="2.625" style="614" customWidth="1"/>
    <col min="3039" max="3040" width="0.5" style="614" customWidth="1"/>
    <col min="3041" max="3041" width="2.625" style="614" customWidth="1"/>
    <col min="3042" max="3043" width="0.5" style="614" customWidth="1"/>
    <col min="3044" max="3044" width="2.625" style="614" customWidth="1"/>
    <col min="3045" max="3046" width="0.5" style="614" customWidth="1"/>
    <col min="3047" max="3047" width="2.625" style="614" customWidth="1"/>
    <col min="3048" max="3049" width="0.5" style="614" customWidth="1"/>
    <col min="3050" max="3050" width="2.625" style="614" customWidth="1"/>
    <col min="3051" max="3052" width="0.5" style="614" customWidth="1"/>
    <col min="3053" max="3053" width="2.625" style="614" customWidth="1"/>
    <col min="3054" max="3055" width="0.5" style="614" customWidth="1"/>
    <col min="3056" max="3056" width="2.625" style="614" customWidth="1"/>
    <col min="3057" max="3079" width="9" style="614"/>
    <col min="3080" max="3080" width="0.5" style="614" customWidth="1"/>
    <col min="3081" max="3081" width="2.625" style="614" customWidth="1"/>
    <col min="3082" max="3083" width="0.5" style="614" customWidth="1"/>
    <col min="3084" max="3084" width="2.125" style="614" customWidth="1"/>
    <col min="3085" max="3086" width="0.5" style="614" customWidth="1"/>
    <col min="3087" max="3087" width="5.625" style="614" customWidth="1"/>
    <col min="3088" max="3089" width="0.5" style="614" customWidth="1"/>
    <col min="3090" max="3090" width="2.5" style="614" customWidth="1"/>
    <col min="3091" max="3092" width="0.5" style="614" customWidth="1"/>
    <col min="3093" max="3093" width="2.5" style="614" customWidth="1"/>
    <col min="3094" max="3095" width="0.5" style="614" customWidth="1"/>
    <col min="3096" max="3096" width="2.5" style="614" customWidth="1"/>
    <col min="3097" max="3098" width="0.5" style="614" customWidth="1"/>
    <col min="3099" max="3099" width="2.375" style="614" customWidth="1"/>
    <col min="3100" max="3101" width="0.5" style="614" customWidth="1"/>
    <col min="3102" max="3102" width="2.5" style="614" customWidth="1"/>
    <col min="3103" max="3104" width="0.5" style="614" customWidth="1"/>
    <col min="3105" max="3105" width="2.5" style="614" customWidth="1"/>
    <col min="3106" max="3107" width="0.5" style="614" customWidth="1"/>
    <col min="3108" max="3108" width="2.5" style="614" customWidth="1"/>
    <col min="3109" max="3110" width="0.5" style="614" customWidth="1"/>
    <col min="3111" max="3111" width="2.5" style="614" customWidth="1"/>
    <col min="3112" max="3113" width="0.5" style="614" customWidth="1"/>
    <col min="3114" max="3114" width="2.5" style="614" customWidth="1"/>
    <col min="3115" max="3116" width="0.5" style="614" customWidth="1"/>
    <col min="3117" max="3117" width="2.5" style="614" customWidth="1"/>
    <col min="3118" max="3119" width="0.5" style="614" customWidth="1"/>
    <col min="3120" max="3120" width="2.5" style="614" customWidth="1"/>
    <col min="3121" max="3122" width="0.5" style="614" customWidth="1"/>
    <col min="3123" max="3123" width="2.625" style="614" customWidth="1"/>
    <col min="3124" max="3125" width="0.5" style="614" customWidth="1"/>
    <col min="3126" max="3126" width="2.625" style="614" customWidth="1"/>
    <col min="3127" max="3128" width="0.5" style="614" customWidth="1"/>
    <col min="3129" max="3129" width="2.625" style="614" customWidth="1"/>
    <col min="3130" max="3131" width="0.5" style="614" customWidth="1"/>
    <col min="3132" max="3132" width="2.625" style="614" customWidth="1"/>
    <col min="3133" max="3134" width="0.5" style="614" customWidth="1"/>
    <col min="3135" max="3135" width="2.625" style="614" customWidth="1"/>
    <col min="3136" max="3137" width="0.5" style="614" customWidth="1"/>
    <col min="3138" max="3138" width="5.875" style="614" customWidth="1"/>
    <col min="3139" max="3140" width="0.5" style="614" customWidth="1"/>
    <col min="3141" max="3141" width="5.125" style="614" customWidth="1"/>
    <col min="3142" max="3143" width="0.5" style="614" customWidth="1"/>
    <col min="3144" max="3144" width="3.125" style="614" customWidth="1"/>
    <col min="3145" max="3146" width="0.5" style="614" customWidth="1"/>
    <col min="3147" max="3147" width="2.875" style="614" customWidth="1"/>
    <col min="3148" max="3149" width="0.5" style="614" customWidth="1"/>
    <col min="3150" max="3150" width="3.125" style="614" customWidth="1"/>
    <col min="3151" max="3152" width="0.5" style="614" customWidth="1"/>
    <col min="3153" max="3153" width="2.875" style="614" customWidth="1"/>
    <col min="3154" max="3155" width="0.5" style="614" customWidth="1"/>
    <col min="3156" max="3156" width="3.125" style="614" customWidth="1"/>
    <col min="3157" max="3158" width="0.5" style="614" customWidth="1"/>
    <col min="3159" max="3159" width="2.875" style="614" customWidth="1"/>
    <col min="3160" max="3161" width="0.5" style="614" customWidth="1"/>
    <col min="3162" max="3162" width="3.125" style="614" customWidth="1"/>
    <col min="3163" max="3164" width="0.5" style="614" customWidth="1"/>
    <col min="3165" max="3165" width="2.875" style="614" customWidth="1"/>
    <col min="3166" max="3167" width="0.5" style="614" customWidth="1"/>
    <col min="3168" max="3168" width="3.125" style="614" customWidth="1"/>
    <col min="3169" max="3170" width="0.5" style="614" customWidth="1"/>
    <col min="3171" max="3171" width="2.875" style="614" customWidth="1"/>
    <col min="3172" max="3173" width="0.5" style="614" customWidth="1"/>
    <col min="3174" max="3174" width="3.125" style="614" customWidth="1"/>
    <col min="3175" max="3176" width="0.5" style="614" customWidth="1"/>
    <col min="3177" max="3177" width="2.875" style="614" customWidth="1"/>
    <col min="3178" max="3179" width="0.5" style="614" customWidth="1"/>
    <col min="3180" max="3180" width="3.375" style="614" customWidth="1"/>
    <col min="3181" max="3181" width="0.375" style="614" customWidth="1"/>
    <col min="3182" max="3182" width="0.5" style="614" customWidth="1"/>
    <col min="3183" max="3183" width="3.375" style="614" customWidth="1"/>
    <col min="3184" max="3185" width="0.5" style="614" customWidth="1"/>
    <col min="3186" max="3186" width="2.625" style="614" customWidth="1"/>
    <col min="3187" max="3188" width="0.5" style="614" customWidth="1"/>
    <col min="3189" max="3189" width="2.625" style="614" customWidth="1"/>
    <col min="3190" max="3191" width="0.5" style="614" customWidth="1"/>
    <col min="3192" max="3192" width="2.625" style="614" customWidth="1"/>
    <col min="3193" max="3194" width="0.5" style="614" customWidth="1"/>
    <col min="3195" max="3195" width="2.625" style="614" customWidth="1"/>
    <col min="3196" max="3197" width="0.5" style="614" customWidth="1"/>
    <col min="3198" max="3198" width="2.625" style="614" customWidth="1"/>
    <col min="3199" max="3200" width="0.5" style="614" customWidth="1"/>
    <col min="3201" max="3201" width="2.625" style="614" customWidth="1"/>
    <col min="3202" max="3203" width="0.5" style="614" customWidth="1"/>
    <col min="3204" max="3204" width="2.625" style="614" customWidth="1"/>
    <col min="3205" max="3206" width="0.5" style="614" customWidth="1"/>
    <col min="3207" max="3207" width="2.625" style="614" customWidth="1"/>
    <col min="3208" max="3209" width="0.5" style="614" customWidth="1"/>
    <col min="3210" max="3210" width="2.625" style="614" customWidth="1"/>
    <col min="3211" max="3212" width="0.5" style="614" customWidth="1"/>
    <col min="3213" max="3213" width="2.625" style="614" customWidth="1"/>
    <col min="3214" max="3215" width="0.5" style="614" customWidth="1"/>
    <col min="3216" max="3216" width="2.625" style="614" customWidth="1"/>
    <col min="3217" max="3218" width="0.5" style="614" customWidth="1"/>
    <col min="3219" max="3219" width="2.625" style="614" customWidth="1"/>
    <col min="3220" max="3221" width="0.5" style="614" customWidth="1"/>
    <col min="3222" max="3222" width="2.625" style="614" customWidth="1"/>
    <col min="3223" max="3224" width="0.5" style="614" customWidth="1"/>
    <col min="3225" max="3225" width="2.625" style="614" customWidth="1"/>
    <col min="3226" max="3227" width="0.5" style="614" customWidth="1"/>
    <col min="3228" max="3228" width="2.625" style="614" customWidth="1"/>
    <col min="3229" max="3230" width="0.5" style="614" customWidth="1"/>
    <col min="3231" max="3231" width="2.625" style="614" customWidth="1"/>
    <col min="3232" max="3233" width="0.5" style="614" customWidth="1"/>
    <col min="3234" max="3234" width="2.625" style="614" customWidth="1"/>
    <col min="3235" max="3236" width="0.5" style="614" customWidth="1"/>
    <col min="3237" max="3237" width="2.625" style="614" customWidth="1"/>
    <col min="3238" max="3239" width="0.5" style="614" customWidth="1"/>
    <col min="3240" max="3240" width="2.625" style="614" customWidth="1"/>
    <col min="3241" max="3242" width="0.5" style="614" customWidth="1"/>
    <col min="3243" max="3243" width="2.625" style="614" customWidth="1"/>
    <col min="3244" max="3245" width="0.5" style="614" customWidth="1"/>
    <col min="3246" max="3246" width="2.625" style="614" customWidth="1"/>
    <col min="3247" max="3248" width="0.5" style="614" customWidth="1"/>
    <col min="3249" max="3249" width="2.625" style="614" customWidth="1"/>
    <col min="3250" max="3251" width="0.5" style="614" customWidth="1"/>
    <col min="3252" max="3252" width="2.625" style="614" customWidth="1"/>
    <col min="3253" max="3254" width="0.5" style="614" customWidth="1"/>
    <col min="3255" max="3255" width="2.625" style="614" customWidth="1"/>
    <col min="3256" max="3257" width="0.5" style="614" customWidth="1"/>
    <col min="3258" max="3258" width="2.625" style="614" customWidth="1"/>
    <col min="3259" max="3260" width="0.5" style="614" customWidth="1"/>
    <col min="3261" max="3261" width="2.625" style="614" customWidth="1"/>
    <col min="3262" max="3263" width="0.5" style="614" customWidth="1"/>
    <col min="3264" max="3264" width="2.625" style="614" customWidth="1"/>
    <col min="3265" max="3266" width="0.5" style="614" customWidth="1"/>
    <col min="3267" max="3267" width="2.625" style="614" customWidth="1"/>
    <col min="3268" max="3269" width="0.5" style="614" customWidth="1"/>
    <col min="3270" max="3270" width="2.625" style="614" customWidth="1"/>
    <col min="3271" max="3272" width="0.5" style="614" customWidth="1"/>
    <col min="3273" max="3273" width="2.625" style="614" customWidth="1"/>
    <col min="3274" max="3275" width="0.5" style="614" customWidth="1"/>
    <col min="3276" max="3276" width="2.625" style="614" customWidth="1"/>
    <col min="3277" max="3278" width="0.5" style="614" customWidth="1"/>
    <col min="3279" max="3279" width="2.625" style="614" customWidth="1"/>
    <col min="3280" max="3281" width="0.5" style="614" customWidth="1"/>
    <col min="3282" max="3282" width="2.625" style="614" customWidth="1"/>
    <col min="3283" max="3284" width="0.5" style="614" customWidth="1"/>
    <col min="3285" max="3285" width="2.625" style="614" customWidth="1"/>
    <col min="3286" max="3287" width="0.5" style="614" customWidth="1"/>
    <col min="3288" max="3288" width="2.625" style="614" customWidth="1"/>
    <col min="3289" max="3290" width="0.5" style="614" customWidth="1"/>
    <col min="3291" max="3291" width="2.625" style="614" customWidth="1"/>
    <col min="3292" max="3293" width="0.5" style="614" customWidth="1"/>
    <col min="3294" max="3294" width="2.625" style="614" customWidth="1"/>
    <col min="3295" max="3296" width="0.5" style="614" customWidth="1"/>
    <col min="3297" max="3297" width="2.625" style="614" customWidth="1"/>
    <col min="3298" max="3299" width="0.5" style="614" customWidth="1"/>
    <col min="3300" max="3300" width="2.625" style="614" customWidth="1"/>
    <col min="3301" max="3302" width="0.5" style="614" customWidth="1"/>
    <col min="3303" max="3303" width="2.625" style="614" customWidth="1"/>
    <col min="3304" max="3305" width="0.5" style="614" customWidth="1"/>
    <col min="3306" max="3306" width="2.625" style="614" customWidth="1"/>
    <col min="3307" max="3308" width="0.5" style="614" customWidth="1"/>
    <col min="3309" max="3309" width="2.625" style="614" customWidth="1"/>
    <col min="3310" max="3311" width="0.5" style="614" customWidth="1"/>
    <col min="3312" max="3312" width="2.625" style="614" customWidth="1"/>
    <col min="3313" max="3335" width="9" style="614"/>
    <col min="3336" max="3336" width="0.5" style="614" customWidth="1"/>
    <col min="3337" max="3337" width="2.625" style="614" customWidth="1"/>
    <col min="3338" max="3339" width="0.5" style="614" customWidth="1"/>
    <col min="3340" max="3340" width="2.125" style="614" customWidth="1"/>
    <col min="3341" max="3342" width="0.5" style="614" customWidth="1"/>
    <col min="3343" max="3343" width="5.625" style="614" customWidth="1"/>
    <col min="3344" max="3345" width="0.5" style="614" customWidth="1"/>
    <col min="3346" max="3346" width="2.5" style="614" customWidth="1"/>
    <col min="3347" max="3348" width="0.5" style="614" customWidth="1"/>
    <col min="3349" max="3349" width="2.5" style="614" customWidth="1"/>
    <col min="3350" max="3351" width="0.5" style="614" customWidth="1"/>
    <col min="3352" max="3352" width="2.5" style="614" customWidth="1"/>
    <col min="3353" max="3354" width="0.5" style="614" customWidth="1"/>
    <col min="3355" max="3355" width="2.375" style="614" customWidth="1"/>
    <col min="3356" max="3357" width="0.5" style="614" customWidth="1"/>
    <col min="3358" max="3358" width="2.5" style="614" customWidth="1"/>
    <col min="3359" max="3360" width="0.5" style="614" customWidth="1"/>
    <col min="3361" max="3361" width="2.5" style="614" customWidth="1"/>
    <col min="3362" max="3363" width="0.5" style="614" customWidth="1"/>
    <col min="3364" max="3364" width="2.5" style="614" customWidth="1"/>
    <col min="3365" max="3366" width="0.5" style="614" customWidth="1"/>
    <col min="3367" max="3367" width="2.5" style="614" customWidth="1"/>
    <col min="3368" max="3369" width="0.5" style="614" customWidth="1"/>
    <col min="3370" max="3370" width="2.5" style="614" customWidth="1"/>
    <col min="3371" max="3372" width="0.5" style="614" customWidth="1"/>
    <col min="3373" max="3373" width="2.5" style="614" customWidth="1"/>
    <col min="3374" max="3375" width="0.5" style="614" customWidth="1"/>
    <col min="3376" max="3376" width="2.5" style="614" customWidth="1"/>
    <col min="3377" max="3378" width="0.5" style="614" customWidth="1"/>
    <col min="3379" max="3379" width="2.625" style="614" customWidth="1"/>
    <col min="3380" max="3381" width="0.5" style="614" customWidth="1"/>
    <col min="3382" max="3382" width="2.625" style="614" customWidth="1"/>
    <col min="3383" max="3384" width="0.5" style="614" customWidth="1"/>
    <col min="3385" max="3385" width="2.625" style="614" customWidth="1"/>
    <col min="3386" max="3387" width="0.5" style="614" customWidth="1"/>
    <col min="3388" max="3388" width="2.625" style="614" customWidth="1"/>
    <col min="3389" max="3390" width="0.5" style="614" customWidth="1"/>
    <col min="3391" max="3391" width="2.625" style="614" customWidth="1"/>
    <col min="3392" max="3393" width="0.5" style="614" customWidth="1"/>
    <col min="3394" max="3394" width="5.875" style="614" customWidth="1"/>
    <col min="3395" max="3396" width="0.5" style="614" customWidth="1"/>
    <col min="3397" max="3397" width="5.125" style="614" customWidth="1"/>
    <col min="3398" max="3399" width="0.5" style="614" customWidth="1"/>
    <col min="3400" max="3400" width="3.125" style="614" customWidth="1"/>
    <col min="3401" max="3402" width="0.5" style="614" customWidth="1"/>
    <col min="3403" max="3403" width="2.875" style="614" customWidth="1"/>
    <col min="3404" max="3405" width="0.5" style="614" customWidth="1"/>
    <col min="3406" max="3406" width="3.125" style="614" customWidth="1"/>
    <col min="3407" max="3408" width="0.5" style="614" customWidth="1"/>
    <col min="3409" max="3409" width="2.875" style="614" customWidth="1"/>
    <col min="3410" max="3411" width="0.5" style="614" customWidth="1"/>
    <col min="3412" max="3412" width="3.125" style="614" customWidth="1"/>
    <col min="3413" max="3414" width="0.5" style="614" customWidth="1"/>
    <col min="3415" max="3415" width="2.875" style="614" customWidth="1"/>
    <col min="3416" max="3417" width="0.5" style="614" customWidth="1"/>
    <col min="3418" max="3418" width="3.125" style="614" customWidth="1"/>
    <col min="3419" max="3420" width="0.5" style="614" customWidth="1"/>
    <col min="3421" max="3421" width="2.875" style="614" customWidth="1"/>
    <col min="3422" max="3423" width="0.5" style="614" customWidth="1"/>
    <col min="3424" max="3424" width="3.125" style="614" customWidth="1"/>
    <col min="3425" max="3426" width="0.5" style="614" customWidth="1"/>
    <col min="3427" max="3427" width="2.875" style="614" customWidth="1"/>
    <col min="3428" max="3429" width="0.5" style="614" customWidth="1"/>
    <col min="3430" max="3430" width="3.125" style="614" customWidth="1"/>
    <col min="3431" max="3432" width="0.5" style="614" customWidth="1"/>
    <col min="3433" max="3433" width="2.875" style="614" customWidth="1"/>
    <col min="3434" max="3435" width="0.5" style="614" customWidth="1"/>
    <col min="3436" max="3436" width="3.375" style="614" customWidth="1"/>
    <col min="3437" max="3437" width="0.375" style="614" customWidth="1"/>
    <col min="3438" max="3438" width="0.5" style="614" customWidth="1"/>
    <col min="3439" max="3439" width="3.375" style="614" customWidth="1"/>
    <col min="3440" max="3441" width="0.5" style="614" customWidth="1"/>
    <col min="3442" max="3442" width="2.625" style="614" customWidth="1"/>
    <col min="3443" max="3444" width="0.5" style="614" customWidth="1"/>
    <col min="3445" max="3445" width="2.625" style="614" customWidth="1"/>
    <col min="3446" max="3447" width="0.5" style="614" customWidth="1"/>
    <col min="3448" max="3448" width="2.625" style="614" customWidth="1"/>
    <col min="3449" max="3450" width="0.5" style="614" customWidth="1"/>
    <col min="3451" max="3451" width="2.625" style="614" customWidth="1"/>
    <col min="3452" max="3453" width="0.5" style="614" customWidth="1"/>
    <col min="3454" max="3454" width="2.625" style="614" customWidth="1"/>
    <col min="3455" max="3456" width="0.5" style="614" customWidth="1"/>
    <col min="3457" max="3457" width="2.625" style="614" customWidth="1"/>
    <col min="3458" max="3459" width="0.5" style="614" customWidth="1"/>
    <col min="3460" max="3460" width="2.625" style="614" customWidth="1"/>
    <col min="3461" max="3462" width="0.5" style="614" customWidth="1"/>
    <col min="3463" max="3463" width="2.625" style="614" customWidth="1"/>
    <col min="3464" max="3465" width="0.5" style="614" customWidth="1"/>
    <col min="3466" max="3466" width="2.625" style="614" customWidth="1"/>
    <col min="3467" max="3468" width="0.5" style="614" customWidth="1"/>
    <col min="3469" max="3469" width="2.625" style="614" customWidth="1"/>
    <col min="3470" max="3471" width="0.5" style="614" customWidth="1"/>
    <col min="3472" max="3472" width="2.625" style="614" customWidth="1"/>
    <col min="3473" max="3474" width="0.5" style="614" customWidth="1"/>
    <col min="3475" max="3475" width="2.625" style="614" customWidth="1"/>
    <col min="3476" max="3477" width="0.5" style="614" customWidth="1"/>
    <col min="3478" max="3478" width="2.625" style="614" customWidth="1"/>
    <col min="3479" max="3480" width="0.5" style="614" customWidth="1"/>
    <col min="3481" max="3481" width="2.625" style="614" customWidth="1"/>
    <col min="3482" max="3483" width="0.5" style="614" customWidth="1"/>
    <col min="3484" max="3484" width="2.625" style="614" customWidth="1"/>
    <col min="3485" max="3486" width="0.5" style="614" customWidth="1"/>
    <col min="3487" max="3487" width="2.625" style="614" customWidth="1"/>
    <col min="3488" max="3489" width="0.5" style="614" customWidth="1"/>
    <col min="3490" max="3490" width="2.625" style="614" customWidth="1"/>
    <col min="3491" max="3492" width="0.5" style="614" customWidth="1"/>
    <col min="3493" max="3493" width="2.625" style="614" customWidth="1"/>
    <col min="3494" max="3495" width="0.5" style="614" customWidth="1"/>
    <col min="3496" max="3496" width="2.625" style="614" customWidth="1"/>
    <col min="3497" max="3498" width="0.5" style="614" customWidth="1"/>
    <col min="3499" max="3499" width="2.625" style="614" customWidth="1"/>
    <col min="3500" max="3501" width="0.5" style="614" customWidth="1"/>
    <col min="3502" max="3502" width="2.625" style="614" customWidth="1"/>
    <col min="3503" max="3504" width="0.5" style="614" customWidth="1"/>
    <col min="3505" max="3505" width="2.625" style="614" customWidth="1"/>
    <col min="3506" max="3507" width="0.5" style="614" customWidth="1"/>
    <col min="3508" max="3508" width="2.625" style="614" customWidth="1"/>
    <col min="3509" max="3510" width="0.5" style="614" customWidth="1"/>
    <col min="3511" max="3511" width="2.625" style="614" customWidth="1"/>
    <col min="3512" max="3513" width="0.5" style="614" customWidth="1"/>
    <col min="3514" max="3514" width="2.625" style="614" customWidth="1"/>
    <col min="3515" max="3516" width="0.5" style="614" customWidth="1"/>
    <col min="3517" max="3517" width="2.625" style="614" customWidth="1"/>
    <col min="3518" max="3519" width="0.5" style="614" customWidth="1"/>
    <col min="3520" max="3520" width="2.625" style="614" customWidth="1"/>
    <col min="3521" max="3522" width="0.5" style="614" customWidth="1"/>
    <col min="3523" max="3523" width="2.625" style="614" customWidth="1"/>
    <col min="3524" max="3525" width="0.5" style="614" customWidth="1"/>
    <col min="3526" max="3526" width="2.625" style="614" customWidth="1"/>
    <col min="3527" max="3528" width="0.5" style="614" customWidth="1"/>
    <col min="3529" max="3529" width="2.625" style="614" customWidth="1"/>
    <col min="3530" max="3531" width="0.5" style="614" customWidth="1"/>
    <col min="3532" max="3532" width="2.625" style="614" customWidth="1"/>
    <col min="3533" max="3534" width="0.5" style="614" customWidth="1"/>
    <col min="3535" max="3535" width="2.625" style="614" customWidth="1"/>
    <col min="3536" max="3537" width="0.5" style="614" customWidth="1"/>
    <col min="3538" max="3538" width="2.625" style="614" customWidth="1"/>
    <col min="3539" max="3540" width="0.5" style="614" customWidth="1"/>
    <col min="3541" max="3541" width="2.625" style="614" customWidth="1"/>
    <col min="3542" max="3543" width="0.5" style="614" customWidth="1"/>
    <col min="3544" max="3544" width="2.625" style="614" customWidth="1"/>
    <col min="3545" max="3546" width="0.5" style="614" customWidth="1"/>
    <col min="3547" max="3547" width="2.625" style="614" customWidth="1"/>
    <col min="3548" max="3549" width="0.5" style="614" customWidth="1"/>
    <col min="3550" max="3550" width="2.625" style="614" customWidth="1"/>
    <col min="3551" max="3552" width="0.5" style="614" customWidth="1"/>
    <col min="3553" max="3553" width="2.625" style="614" customWidth="1"/>
    <col min="3554" max="3555" width="0.5" style="614" customWidth="1"/>
    <col min="3556" max="3556" width="2.625" style="614" customWidth="1"/>
    <col min="3557" max="3558" width="0.5" style="614" customWidth="1"/>
    <col min="3559" max="3559" width="2.625" style="614" customWidth="1"/>
    <col min="3560" max="3561" width="0.5" style="614" customWidth="1"/>
    <col min="3562" max="3562" width="2.625" style="614" customWidth="1"/>
    <col min="3563" max="3564" width="0.5" style="614" customWidth="1"/>
    <col min="3565" max="3565" width="2.625" style="614" customWidth="1"/>
    <col min="3566" max="3567" width="0.5" style="614" customWidth="1"/>
    <col min="3568" max="3568" width="2.625" style="614" customWidth="1"/>
    <col min="3569" max="3591" width="9" style="614"/>
    <col min="3592" max="3592" width="0.5" style="614" customWidth="1"/>
    <col min="3593" max="3593" width="2.625" style="614" customWidth="1"/>
    <col min="3594" max="3595" width="0.5" style="614" customWidth="1"/>
    <col min="3596" max="3596" width="2.125" style="614" customWidth="1"/>
    <col min="3597" max="3598" width="0.5" style="614" customWidth="1"/>
    <col min="3599" max="3599" width="5.625" style="614" customWidth="1"/>
    <col min="3600" max="3601" width="0.5" style="614" customWidth="1"/>
    <col min="3602" max="3602" width="2.5" style="614" customWidth="1"/>
    <col min="3603" max="3604" width="0.5" style="614" customWidth="1"/>
    <col min="3605" max="3605" width="2.5" style="614" customWidth="1"/>
    <col min="3606" max="3607" width="0.5" style="614" customWidth="1"/>
    <col min="3608" max="3608" width="2.5" style="614" customWidth="1"/>
    <col min="3609" max="3610" width="0.5" style="614" customWidth="1"/>
    <col min="3611" max="3611" width="2.375" style="614" customWidth="1"/>
    <col min="3612" max="3613" width="0.5" style="614" customWidth="1"/>
    <col min="3614" max="3614" width="2.5" style="614" customWidth="1"/>
    <col min="3615" max="3616" width="0.5" style="614" customWidth="1"/>
    <col min="3617" max="3617" width="2.5" style="614" customWidth="1"/>
    <col min="3618" max="3619" width="0.5" style="614" customWidth="1"/>
    <col min="3620" max="3620" width="2.5" style="614" customWidth="1"/>
    <col min="3621" max="3622" width="0.5" style="614" customWidth="1"/>
    <col min="3623" max="3623" width="2.5" style="614" customWidth="1"/>
    <col min="3624" max="3625" width="0.5" style="614" customWidth="1"/>
    <col min="3626" max="3626" width="2.5" style="614" customWidth="1"/>
    <col min="3627" max="3628" width="0.5" style="614" customWidth="1"/>
    <col min="3629" max="3629" width="2.5" style="614" customWidth="1"/>
    <col min="3630" max="3631" width="0.5" style="614" customWidth="1"/>
    <col min="3632" max="3632" width="2.5" style="614" customWidth="1"/>
    <col min="3633" max="3634" width="0.5" style="614" customWidth="1"/>
    <col min="3635" max="3635" width="2.625" style="614" customWidth="1"/>
    <col min="3636" max="3637" width="0.5" style="614" customWidth="1"/>
    <col min="3638" max="3638" width="2.625" style="614" customWidth="1"/>
    <col min="3639" max="3640" width="0.5" style="614" customWidth="1"/>
    <col min="3641" max="3641" width="2.625" style="614" customWidth="1"/>
    <col min="3642" max="3643" width="0.5" style="614" customWidth="1"/>
    <col min="3644" max="3644" width="2.625" style="614" customWidth="1"/>
    <col min="3645" max="3646" width="0.5" style="614" customWidth="1"/>
    <col min="3647" max="3647" width="2.625" style="614" customWidth="1"/>
    <col min="3648" max="3649" width="0.5" style="614" customWidth="1"/>
    <col min="3650" max="3650" width="5.875" style="614" customWidth="1"/>
    <col min="3651" max="3652" width="0.5" style="614" customWidth="1"/>
    <col min="3653" max="3653" width="5.125" style="614" customWidth="1"/>
    <col min="3654" max="3655" width="0.5" style="614" customWidth="1"/>
    <col min="3656" max="3656" width="3.125" style="614" customWidth="1"/>
    <col min="3657" max="3658" width="0.5" style="614" customWidth="1"/>
    <col min="3659" max="3659" width="2.875" style="614" customWidth="1"/>
    <col min="3660" max="3661" width="0.5" style="614" customWidth="1"/>
    <col min="3662" max="3662" width="3.125" style="614" customWidth="1"/>
    <col min="3663" max="3664" width="0.5" style="614" customWidth="1"/>
    <col min="3665" max="3665" width="2.875" style="614" customWidth="1"/>
    <col min="3666" max="3667" width="0.5" style="614" customWidth="1"/>
    <col min="3668" max="3668" width="3.125" style="614" customWidth="1"/>
    <col min="3669" max="3670" width="0.5" style="614" customWidth="1"/>
    <col min="3671" max="3671" width="2.875" style="614" customWidth="1"/>
    <col min="3672" max="3673" width="0.5" style="614" customWidth="1"/>
    <col min="3674" max="3674" width="3.125" style="614" customWidth="1"/>
    <col min="3675" max="3676" width="0.5" style="614" customWidth="1"/>
    <col min="3677" max="3677" width="2.875" style="614" customWidth="1"/>
    <col min="3678" max="3679" width="0.5" style="614" customWidth="1"/>
    <col min="3680" max="3680" width="3.125" style="614" customWidth="1"/>
    <col min="3681" max="3682" width="0.5" style="614" customWidth="1"/>
    <col min="3683" max="3683" width="2.875" style="614" customWidth="1"/>
    <col min="3684" max="3685" width="0.5" style="614" customWidth="1"/>
    <col min="3686" max="3686" width="3.125" style="614" customWidth="1"/>
    <col min="3687" max="3688" width="0.5" style="614" customWidth="1"/>
    <col min="3689" max="3689" width="2.875" style="614" customWidth="1"/>
    <col min="3690" max="3691" width="0.5" style="614" customWidth="1"/>
    <col min="3692" max="3692" width="3.375" style="614" customWidth="1"/>
    <col min="3693" max="3693" width="0.375" style="614" customWidth="1"/>
    <col min="3694" max="3694" width="0.5" style="614" customWidth="1"/>
    <col min="3695" max="3695" width="3.375" style="614" customWidth="1"/>
    <col min="3696" max="3697" width="0.5" style="614" customWidth="1"/>
    <col min="3698" max="3698" width="2.625" style="614" customWidth="1"/>
    <col min="3699" max="3700" width="0.5" style="614" customWidth="1"/>
    <col min="3701" max="3701" width="2.625" style="614" customWidth="1"/>
    <col min="3702" max="3703" width="0.5" style="614" customWidth="1"/>
    <col min="3704" max="3704" width="2.625" style="614" customWidth="1"/>
    <col min="3705" max="3706" width="0.5" style="614" customWidth="1"/>
    <col min="3707" max="3707" width="2.625" style="614" customWidth="1"/>
    <col min="3708" max="3709" width="0.5" style="614" customWidth="1"/>
    <col min="3710" max="3710" width="2.625" style="614" customWidth="1"/>
    <col min="3711" max="3712" width="0.5" style="614" customWidth="1"/>
    <col min="3713" max="3713" width="2.625" style="614" customWidth="1"/>
    <col min="3714" max="3715" width="0.5" style="614" customWidth="1"/>
    <col min="3716" max="3716" width="2.625" style="614" customWidth="1"/>
    <col min="3717" max="3718" width="0.5" style="614" customWidth="1"/>
    <col min="3719" max="3719" width="2.625" style="614" customWidth="1"/>
    <col min="3720" max="3721" width="0.5" style="614" customWidth="1"/>
    <col min="3722" max="3722" width="2.625" style="614" customWidth="1"/>
    <col min="3723" max="3724" width="0.5" style="614" customWidth="1"/>
    <col min="3725" max="3725" width="2.625" style="614" customWidth="1"/>
    <col min="3726" max="3727" width="0.5" style="614" customWidth="1"/>
    <col min="3728" max="3728" width="2.625" style="614" customWidth="1"/>
    <col min="3729" max="3730" width="0.5" style="614" customWidth="1"/>
    <col min="3731" max="3731" width="2.625" style="614" customWidth="1"/>
    <col min="3732" max="3733" width="0.5" style="614" customWidth="1"/>
    <col min="3734" max="3734" width="2.625" style="614" customWidth="1"/>
    <col min="3735" max="3736" width="0.5" style="614" customWidth="1"/>
    <col min="3737" max="3737" width="2.625" style="614" customWidth="1"/>
    <col min="3738" max="3739" width="0.5" style="614" customWidth="1"/>
    <col min="3740" max="3740" width="2.625" style="614" customWidth="1"/>
    <col min="3741" max="3742" width="0.5" style="614" customWidth="1"/>
    <col min="3743" max="3743" width="2.625" style="614" customWidth="1"/>
    <col min="3744" max="3745" width="0.5" style="614" customWidth="1"/>
    <col min="3746" max="3746" width="2.625" style="614" customWidth="1"/>
    <col min="3747" max="3748" width="0.5" style="614" customWidth="1"/>
    <col min="3749" max="3749" width="2.625" style="614" customWidth="1"/>
    <col min="3750" max="3751" width="0.5" style="614" customWidth="1"/>
    <col min="3752" max="3752" width="2.625" style="614" customWidth="1"/>
    <col min="3753" max="3754" width="0.5" style="614" customWidth="1"/>
    <col min="3755" max="3755" width="2.625" style="614" customWidth="1"/>
    <col min="3756" max="3757" width="0.5" style="614" customWidth="1"/>
    <col min="3758" max="3758" width="2.625" style="614" customWidth="1"/>
    <col min="3759" max="3760" width="0.5" style="614" customWidth="1"/>
    <col min="3761" max="3761" width="2.625" style="614" customWidth="1"/>
    <col min="3762" max="3763" width="0.5" style="614" customWidth="1"/>
    <col min="3764" max="3764" width="2.625" style="614" customWidth="1"/>
    <col min="3765" max="3766" width="0.5" style="614" customWidth="1"/>
    <col min="3767" max="3767" width="2.625" style="614" customWidth="1"/>
    <col min="3768" max="3769" width="0.5" style="614" customWidth="1"/>
    <col min="3770" max="3770" width="2.625" style="614" customWidth="1"/>
    <col min="3771" max="3772" width="0.5" style="614" customWidth="1"/>
    <col min="3773" max="3773" width="2.625" style="614" customWidth="1"/>
    <col min="3774" max="3775" width="0.5" style="614" customWidth="1"/>
    <col min="3776" max="3776" width="2.625" style="614" customWidth="1"/>
    <col min="3777" max="3778" width="0.5" style="614" customWidth="1"/>
    <col min="3779" max="3779" width="2.625" style="614" customWidth="1"/>
    <col min="3780" max="3781" width="0.5" style="614" customWidth="1"/>
    <col min="3782" max="3782" width="2.625" style="614" customWidth="1"/>
    <col min="3783" max="3784" width="0.5" style="614" customWidth="1"/>
    <col min="3785" max="3785" width="2.625" style="614" customWidth="1"/>
    <col min="3786" max="3787" width="0.5" style="614" customWidth="1"/>
    <col min="3788" max="3788" width="2.625" style="614" customWidth="1"/>
    <col min="3789" max="3790" width="0.5" style="614" customWidth="1"/>
    <col min="3791" max="3791" width="2.625" style="614" customWidth="1"/>
    <col min="3792" max="3793" width="0.5" style="614" customWidth="1"/>
    <col min="3794" max="3794" width="2.625" style="614" customWidth="1"/>
    <col min="3795" max="3796" width="0.5" style="614" customWidth="1"/>
    <col min="3797" max="3797" width="2.625" style="614" customWidth="1"/>
    <col min="3798" max="3799" width="0.5" style="614" customWidth="1"/>
    <col min="3800" max="3800" width="2.625" style="614" customWidth="1"/>
    <col min="3801" max="3802" width="0.5" style="614" customWidth="1"/>
    <col min="3803" max="3803" width="2.625" style="614" customWidth="1"/>
    <col min="3804" max="3805" width="0.5" style="614" customWidth="1"/>
    <col min="3806" max="3806" width="2.625" style="614" customWidth="1"/>
    <col min="3807" max="3808" width="0.5" style="614" customWidth="1"/>
    <col min="3809" max="3809" width="2.625" style="614" customWidth="1"/>
    <col min="3810" max="3811" width="0.5" style="614" customWidth="1"/>
    <col min="3812" max="3812" width="2.625" style="614" customWidth="1"/>
    <col min="3813" max="3814" width="0.5" style="614" customWidth="1"/>
    <col min="3815" max="3815" width="2.625" style="614" customWidth="1"/>
    <col min="3816" max="3817" width="0.5" style="614" customWidth="1"/>
    <col min="3818" max="3818" width="2.625" style="614" customWidth="1"/>
    <col min="3819" max="3820" width="0.5" style="614" customWidth="1"/>
    <col min="3821" max="3821" width="2.625" style="614" customWidth="1"/>
    <col min="3822" max="3823" width="0.5" style="614" customWidth="1"/>
    <col min="3824" max="3824" width="2.625" style="614" customWidth="1"/>
    <col min="3825" max="3847" width="9" style="614"/>
    <col min="3848" max="3848" width="0.5" style="614" customWidth="1"/>
    <col min="3849" max="3849" width="2.625" style="614" customWidth="1"/>
    <col min="3850" max="3851" width="0.5" style="614" customWidth="1"/>
    <col min="3852" max="3852" width="2.125" style="614" customWidth="1"/>
    <col min="3853" max="3854" width="0.5" style="614" customWidth="1"/>
    <col min="3855" max="3855" width="5.625" style="614" customWidth="1"/>
    <col min="3856" max="3857" width="0.5" style="614" customWidth="1"/>
    <col min="3858" max="3858" width="2.5" style="614" customWidth="1"/>
    <col min="3859" max="3860" width="0.5" style="614" customWidth="1"/>
    <col min="3861" max="3861" width="2.5" style="614" customWidth="1"/>
    <col min="3862" max="3863" width="0.5" style="614" customWidth="1"/>
    <col min="3864" max="3864" width="2.5" style="614" customWidth="1"/>
    <col min="3865" max="3866" width="0.5" style="614" customWidth="1"/>
    <col min="3867" max="3867" width="2.375" style="614" customWidth="1"/>
    <col min="3868" max="3869" width="0.5" style="614" customWidth="1"/>
    <col min="3870" max="3870" width="2.5" style="614" customWidth="1"/>
    <col min="3871" max="3872" width="0.5" style="614" customWidth="1"/>
    <col min="3873" max="3873" width="2.5" style="614" customWidth="1"/>
    <col min="3874" max="3875" width="0.5" style="614" customWidth="1"/>
    <col min="3876" max="3876" width="2.5" style="614" customWidth="1"/>
    <col min="3877" max="3878" width="0.5" style="614" customWidth="1"/>
    <col min="3879" max="3879" width="2.5" style="614" customWidth="1"/>
    <col min="3880" max="3881" width="0.5" style="614" customWidth="1"/>
    <col min="3882" max="3882" width="2.5" style="614" customWidth="1"/>
    <col min="3883" max="3884" width="0.5" style="614" customWidth="1"/>
    <col min="3885" max="3885" width="2.5" style="614" customWidth="1"/>
    <col min="3886" max="3887" width="0.5" style="614" customWidth="1"/>
    <col min="3888" max="3888" width="2.5" style="614" customWidth="1"/>
    <col min="3889" max="3890" width="0.5" style="614" customWidth="1"/>
    <col min="3891" max="3891" width="2.625" style="614" customWidth="1"/>
    <col min="3892" max="3893" width="0.5" style="614" customWidth="1"/>
    <col min="3894" max="3894" width="2.625" style="614" customWidth="1"/>
    <col min="3895" max="3896" width="0.5" style="614" customWidth="1"/>
    <col min="3897" max="3897" width="2.625" style="614" customWidth="1"/>
    <col min="3898" max="3899" width="0.5" style="614" customWidth="1"/>
    <col min="3900" max="3900" width="2.625" style="614" customWidth="1"/>
    <col min="3901" max="3902" width="0.5" style="614" customWidth="1"/>
    <col min="3903" max="3903" width="2.625" style="614" customWidth="1"/>
    <col min="3904" max="3905" width="0.5" style="614" customWidth="1"/>
    <col min="3906" max="3906" width="5.875" style="614" customWidth="1"/>
    <col min="3907" max="3908" width="0.5" style="614" customWidth="1"/>
    <col min="3909" max="3909" width="5.125" style="614" customWidth="1"/>
    <col min="3910" max="3911" width="0.5" style="614" customWidth="1"/>
    <col min="3912" max="3912" width="3.125" style="614" customWidth="1"/>
    <col min="3913" max="3914" width="0.5" style="614" customWidth="1"/>
    <col min="3915" max="3915" width="2.875" style="614" customWidth="1"/>
    <col min="3916" max="3917" width="0.5" style="614" customWidth="1"/>
    <col min="3918" max="3918" width="3.125" style="614" customWidth="1"/>
    <col min="3919" max="3920" width="0.5" style="614" customWidth="1"/>
    <col min="3921" max="3921" width="2.875" style="614" customWidth="1"/>
    <col min="3922" max="3923" width="0.5" style="614" customWidth="1"/>
    <col min="3924" max="3924" width="3.125" style="614" customWidth="1"/>
    <col min="3925" max="3926" width="0.5" style="614" customWidth="1"/>
    <col min="3927" max="3927" width="2.875" style="614" customWidth="1"/>
    <col min="3928" max="3929" width="0.5" style="614" customWidth="1"/>
    <col min="3930" max="3930" width="3.125" style="614" customWidth="1"/>
    <col min="3931" max="3932" width="0.5" style="614" customWidth="1"/>
    <col min="3933" max="3933" width="2.875" style="614" customWidth="1"/>
    <col min="3934" max="3935" width="0.5" style="614" customWidth="1"/>
    <col min="3936" max="3936" width="3.125" style="614" customWidth="1"/>
    <col min="3937" max="3938" width="0.5" style="614" customWidth="1"/>
    <col min="3939" max="3939" width="2.875" style="614" customWidth="1"/>
    <col min="3940" max="3941" width="0.5" style="614" customWidth="1"/>
    <col min="3942" max="3942" width="3.125" style="614" customWidth="1"/>
    <col min="3943" max="3944" width="0.5" style="614" customWidth="1"/>
    <col min="3945" max="3945" width="2.875" style="614" customWidth="1"/>
    <col min="3946" max="3947" width="0.5" style="614" customWidth="1"/>
    <col min="3948" max="3948" width="3.375" style="614" customWidth="1"/>
    <col min="3949" max="3949" width="0.375" style="614" customWidth="1"/>
    <col min="3950" max="3950" width="0.5" style="614" customWidth="1"/>
    <col min="3951" max="3951" width="3.375" style="614" customWidth="1"/>
    <col min="3952" max="3953" width="0.5" style="614" customWidth="1"/>
    <col min="3954" max="3954" width="2.625" style="614" customWidth="1"/>
    <col min="3955" max="3956" width="0.5" style="614" customWidth="1"/>
    <col min="3957" max="3957" width="2.625" style="614" customWidth="1"/>
    <col min="3958" max="3959" width="0.5" style="614" customWidth="1"/>
    <col min="3960" max="3960" width="2.625" style="614" customWidth="1"/>
    <col min="3961" max="3962" width="0.5" style="614" customWidth="1"/>
    <col min="3963" max="3963" width="2.625" style="614" customWidth="1"/>
    <col min="3964" max="3965" width="0.5" style="614" customWidth="1"/>
    <col min="3966" max="3966" width="2.625" style="614" customWidth="1"/>
    <col min="3967" max="3968" width="0.5" style="614" customWidth="1"/>
    <col min="3969" max="3969" width="2.625" style="614" customWidth="1"/>
    <col min="3970" max="3971" width="0.5" style="614" customWidth="1"/>
    <col min="3972" max="3972" width="2.625" style="614" customWidth="1"/>
    <col min="3973" max="3974" width="0.5" style="614" customWidth="1"/>
    <col min="3975" max="3975" width="2.625" style="614" customWidth="1"/>
    <col min="3976" max="3977" width="0.5" style="614" customWidth="1"/>
    <col min="3978" max="3978" width="2.625" style="614" customWidth="1"/>
    <col min="3979" max="3980" width="0.5" style="614" customWidth="1"/>
    <col min="3981" max="3981" width="2.625" style="614" customWidth="1"/>
    <col min="3982" max="3983" width="0.5" style="614" customWidth="1"/>
    <col min="3984" max="3984" width="2.625" style="614" customWidth="1"/>
    <col min="3985" max="3986" width="0.5" style="614" customWidth="1"/>
    <col min="3987" max="3987" width="2.625" style="614" customWidth="1"/>
    <col min="3988" max="3989" width="0.5" style="614" customWidth="1"/>
    <col min="3990" max="3990" width="2.625" style="614" customWidth="1"/>
    <col min="3991" max="3992" width="0.5" style="614" customWidth="1"/>
    <col min="3993" max="3993" width="2.625" style="614" customWidth="1"/>
    <col min="3994" max="3995" width="0.5" style="614" customWidth="1"/>
    <col min="3996" max="3996" width="2.625" style="614" customWidth="1"/>
    <col min="3997" max="3998" width="0.5" style="614" customWidth="1"/>
    <col min="3999" max="3999" width="2.625" style="614" customWidth="1"/>
    <col min="4000" max="4001" width="0.5" style="614" customWidth="1"/>
    <col min="4002" max="4002" width="2.625" style="614" customWidth="1"/>
    <col min="4003" max="4004" width="0.5" style="614" customWidth="1"/>
    <col min="4005" max="4005" width="2.625" style="614" customWidth="1"/>
    <col min="4006" max="4007" width="0.5" style="614" customWidth="1"/>
    <col min="4008" max="4008" width="2.625" style="614" customWidth="1"/>
    <col min="4009" max="4010" width="0.5" style="614" customWidth="1"/>
    <col min="4011" max="4011" width="2.625" style="614" customWidth="1"/>
    <col min="4012" max="4013" width="0.5" style="614" customWidth="1"/>
    <col min="4014" max="4014" width="2.625" style="614" customWidth="1"/>
    <col min="4015" max="4016" width="0.5" style="614" customWidth="1"/>
    <col min="4017" max="4017" width="2.625" style="614" customWidth="1"/>
    <col min="4018" max="4019" width="0.5" style="614" customWidth="1"/>
    <col min="4020" max="4020" width="2.625" style="614" customWidth="1"/>
    <col min="4021" max="4022" width="0.5" style="614" customWidth="1"/>
    <col min="4023" max="4023" width="2.625" style="614" customWidth="1"/>
    <col min="4024" max="4025" width="0.5" style="614" customWidth="1"/>
    <col min="4026" max="4026" width="2.625" style="614" customWidth="1"/>
    <col min="4027" max="4028" width="0.5" style="614" customWidth="1"/>
    <col min="4029" max="4029" width="2.625" style="614" customWidth="1"/>
    <col min="4030" max="4031" width="0.5" style="614" customWidth="1"/>
    <col min="4032" max="4032" width="2.625" style="614" customWidth="1"/>
    <col min="4033" max="4034" width="0.5" style="614" customWidth="1"/>
    <col min="4035" max="4035" width="2.625" style="614" customWidth="1"/>
    <col min="4036" max="4037" width="0.5" style="614" customWidth="1"/>
    <col min="4038" max="4038" width="2.625" style="614" customWidth="1"/>
    <col min="4039" max="4040" width="0.5" style="614" customWidth="1"/>
    <col min="4041" max="4041" width="2.625" style="614" customWidth="1"/>
    <col min="4042" max="4043" width="0.5" style="614" customWidth="1"/>
    <col min="4044" max="4044" width="2.625" style="614" customWidth="1"/>
    <col min="4045" max="4046" width="0.5" style="614" customWidth="1"/>
    <col min="4047" max="4047" width="2.625" style="614" customWidth="1"/>
    <col min="4048" max="4049" width="0.5" style="614" customWidth="1"/>
    <col min="4050" max="4050" width="2.625" style="614" customWidth="1"/>
    <col min="4051" max="4052" width="0.5" style="614" customWidth="1"/>
    <col min="4053" max="4053" width="2.625" style="614" customWidth="1"/>
    <col min="4054" max="4055" width="0.5" style="614" customWidth="1"/>
    <col min="4056" max="4056" width="2.625" style="614" customWidth="1"/>
    <col min="4057" max="4058" width="0.5" style="614" customWidth="1"/>
    <col min="4059" max="4059" width="2.625" style="614" customWidth="1"/>
    <col min="4060" max="4061" width="0.5" style="614" customWidth="1"/>
    <col min="4062" max="4062" width="2.625" style="614" customWidth="1"/>
    <col min="4063" max="4064" width="0.5" style="614" customWidth="1"/>
    <col min="4065" max="4065" width="2.625" style="614" customWidth="1"/>
    <col min="4066" max="4067" width="0.5" style="614" customWidth="1"/>
    <col min="4068" max="4068" width="2.625" style="614" customWidth="1"/>
    <col min="4069" max="4070" width="0.5" style="614" customWidth="1"/>
    <col min="4071" max="4071" width="2.625" style="614" customWidth="1"/>
    <col min="4072" max="4073" width="0.5" style="614" customWidth="1"/>
    <col min="4074" max="4074" width="2.625" style="614" customWidth="1"/>
    <col min="4075" max="4076" width="0.5" style="614" customWidth="1"/>
    <col min="4077" max="4077" width="2.625" style="614" customWidth="1"/>
    <col min="4078" max="4079" width="0.5" style="614" customWidth="1"/>
    <col min="4080" max="4080" width="2.625" style="614" customWidth="1"/>
    <col min="4081" max="4103" width="9" style="614"/>
    <col min="4104" max="4104" width="0.5" style="614" customWidth="1"/>
    <col min="4105" max="4105" width="2.625" style="614" customWidth="1"/>
    <col min="4106" max="4107" width="0.5" style="614" customWidth="1"/>
    <col min="4108" max="4108" width="2.125" style="614" customWidth="1"/>
    <col min="4109" max="4110" width="0.5" style="614" customWidth="1"/>
    <col min="4111" max="4111" width="5.625" style="614" customWidth="1"/>
    <col min="4112" max="4113" width="0.5" style="614" customWidth="1"/>
    <col min="4114" max="4114" width="2.5" style="614" customWidth="1"/>
    <col min="4115" max="4116" width="0.5" style="614" customWidth="1"/>
    <col min="4117" max="4117" width="2.5" style="614" customWidth="1"/>
    <col min="4118" max="4119" width="0.5" style="614" customWidth="1"/>
    <col min="4120" max="4120" width="2.5" style="614" customWidth="1"/>
    <col min="4121" max="4122" width="0.5" style="614" customWidth="1"/>
    <col min="4123" max="4123" width="2.375" style="614" customWidth="1"/>
    <col min="4124" max="4125" width="0.5" style="614" customWidth="1"/>
    <col min="4126" max="4126" width="2.5" style="614" customWidth="1"/>
    <col min="4127" max="4128" width="0.5" style="614" customWidth="1"/>
    <col min="4129" max="4129" width="2.5" style="614" customWidth="1"/>
    <col min="4130" max="4131" width="0.5" style="614" customWidth="1"/>
    <col min="4132" max="4132" width="2.5" style="614" customWidth="1"/>
    <col min="4133" max="4134" width="0.5" style="614" customWidth="1"/>
    <col min="4135" max="4135" width="2.5" style="614" customWidth="1"/>
    <col min="4136" max="4137" width="0.5" style="614" customWidth="1"/>
    <col min="4138" max="4138" width="2.5" style="614" customWidth="1"/>
    <col min="4139" max="4140" width="0.5" style="614" customWidth="1"/>
    <col min="4141" max="4141" width="2.5" style="614" customWidth="1"/>
    <col min="4142" max="4143" width="0.5" style="614" customWidth="1"/>
    <col min="4144" max="4144" width="2.5" style="614" customWidth="1"/>
    <col min="4145" max="4146" width="0.5" style="614" customWidth="1"/>
    <col min="4147" max="4147" width="2.625" style="614" customWidth="1"/>
    <col min="4148" max="4149" width="0.5" style="614" customWidth="1"/>
    <col min="4150" max="4150" width="2.625" style="614" customWidth="1"/>
    <col min="4151" max="4152" width="0.5" style="614" customWidth="1"/>
    <col min="4153" max="4153" width="2.625" style="614" customWidth="1"/>
    <col min="4154" max="4155" width="0.5" style="614" customWidth="1"/>
    <col min="4156" max="4156" width="2.625" style="614" customWidth="1"/>
    <col min="4157" max="4158" width="0.5" style="614" customWidth="1"/>
    <col min="4159" max="4159" width="2.625" style="614" customWidth="1"/>
    <col min="4160" max="4161" width="0.5" style="614" customWidth="1"/>
    <col min="4162" max="4162" width="5.875" style="614" customWidth="1"/>
    <col min="4163" max="4164" width="0.5" style="614" customWidth="1"/>
    <col min="4165" max="4165" width="5.125" style="614" customWidth="1"/>
    <col min="4166" max="4167" width="0.5" style="614" customWidth="1"/>
    <col min="4168" max="4168" width="3.125" style="614" customWidth="1"/>
    <col min="4169" max="4170" width="0.5" style="614" customWidth="1"/>
    <col min="4171" max="4171" width="2.875" style="614" customWidth="1"/>
    <col min="4172" max="4173" width="0.5" style="614" customWidth="1"/>
    <col min="4174" max="4174" width="3.125" style="614" customWidth="1"/>
    <col min="4175" max="4176" width="0.5" style="614" customWidth="1"/>
    <col min="4177" max="4177" width="2.875" style="614" customWidth="1"/>
    <col min="4178" max="4179" width="0.5" style="614" customWidth="1"/>
    <col min="4180" max="4180" width="3.125" style="614" customWidth="1"/>
    <col min="4181" max="4182" width="0.5" style="614" customWidth="1"/>
    <col min="4183" max="4183" width="2.875" style="614" customWidth="1"/>
    <col min="4184" max="4185" width="0.5" style="614" customWidth="1"/>
    <col min="4186" max="4186" width="3.125" style="614" customWidth="1"/>
    <col min="4187" max="4188" width="0.5" style="614" customWidth="1"/>
    <col min="4189" max="4189" width="2.875" style="614" customWidth="1"/>
    <col min="4190" max="4191" width="0.5" style="614" customWidth="1"/>
    <col min="4192" max="4192" width="3.125" style="614" customWidth="1"/>
    <col min="4193" max="4194" width="0.5" style="614" customWidth="1"/>
    <col min="4195" max="4195" width="2.875" style="614" customWidth="1"/>
    <col min="4196" max="4197" width="0.5" style="614" customWidth="1"/>
    <col min="4198" max="4198" width="3.125" style="614" customWidth="1"/>
    <col min="4199" max="4200" width="0.5" style="614" customWidth="1"/>
    <col min="4201" max="4201" width="2.875" style="614" customWidth="1"/>
    <col min="4202" max="4203" width="0.5" style="614" customWidth="1"/>
    <col min="4204" max="4204" width="3.375" style="614" customWidth="1"/>
    <col min="4205" max="4205" width="0.375" style="614" customWidth="1"/>
    <col min="4206" max="4206" width="0.5" style="614" customWidth="1"/>
    <col min="4207" max="4207" width="3.375" style="614" customWidth="1"/>
    <col min="4208" max="4209" width="0.5" style="614" customWidth="1"/>
    <col min="4210" max="4210" width="2.625" style="614" customWidth="1"/>
    <col min="4211" max="4212" width="0.5" style="614" customWidth="1"/>
    <col min="4213" max="4213" width="2.625" style="614" customWidth="1"/>
    <col min="4214" max="4215" width="0.5" style="614" customWidth="1"/>
    <col min="4216" max="4216" width="2.625" style="614" customWidth="1"/>
    <col min="4217" max="4218" width="0.5" style="614" customWidth="1"/>
    <col min="4219" max="4219" width="2.625" style="614" customWidth="1"/>
    <col min="4220" max="4221" width="0.5" style="614" customWidth="1"/>
    <col min="4222" max="4222" width="2.625" style="614" customWidth="1"/>
    <col min="4223" max="4224" width="0.5" style="614" customWidth="1"/>
    <col min="4225" max="4225" width="2.625" style="614" customWidth="1"/>
    <col min="4226" max="4227" width="0.5" style="614" customWidth="1"/>
    <col min="4228" max="4228" width="2.625" style="614" customWidth="1"/>
    <col min="4229" max="4230" width="0.5" style="614" customWidth="1"/>
    <col min="4231" max="4231" width="2.625" style="614" customWidth="1"/>
    <col min="4232" max="4233" width="0.5" style="614" customWidth="1"/>
    <col min="4234" max="4234" width="2.625" style="614" customWidth="1"/>
    <col min="4235" max="4236" width="0.5" style="614" customWidth="1"/>
    <col min="4237" max="4237" width="2.625" style="614" customWidth="1"/>
    <col min="4238" max="4239" width="0.5" style="614" customWidth="1"/>
    <col min="4240" max="4240" width="2.625" style="614" customWidth="1"/>
    <col min="4241" max="4242" width="0.5" style="614" customWidth="1"/>
    <col min="4243" max="4243" width="2.625" style="614" customWidth="1"/>
    <col min="4244" max="4245" width="0.5" style="614" customWidth="1"/>
    <col min="4246" max="4246" width="2.625" style="614" customWidth="1"/>
    <col min="4247" max="4248" width="0.5" style="614" customWidth="1"/>
    <col min="4249" max="4249" width="2.625" style="614" customWidth="1"/>
    <col min="4250" max="4251" width="0.5" style="614" customWidth="1"/>
    <col min="4252" max="4252" width="2.625" style="614" customWidth="1"/>
    <col min="4253" max="4254" width="0.5" style="614" customWidth="1"/>
    <col min="4255" max="4255" width="2.625" style="614" customWidth="1"/>
    <col min="4256" max="4257" width="0.5" style="614" customWidth="1"/>
    <col min="4258" max="4258" width="2.625" style="614" customWidth="1"/>
    <col min="4259" max="4260" width="0.5" style="614" customWidth="1"/>
    <col min="4261" max="4261" width="2.625" style="614" customWidth="1"/>
    <col min="4262" max="4263" width="0.5" style="614" customWidth="1"/>
    <col min="4264" max="4264" width="2.625" style="614" customWidth="1"/>
    <col min="4265" max="4266" width="0.5" style="614" customWidth="1"/>
    <col min="4267" max="4267" width="2.625" style="614" customWidth="1"/>
    <col min="4268" max="4269" width="0.5" style="614" customWidth="1"/>
    <col min="4270" max="4270" width="2.625" style="614" customWidth="1"/>
    <col min="4271" max="4272" width="0.5" style="614" customWidth="1"/>
    <col min="4273" max="4273" width="2.625" style="614" customWidth="1"/>
    <col min="4274" max="4275" width="0.5" style="614" customWidth="1"/>
    <col min="4276" max="4276" width="2.625" style="614" customWidth="1"/>
    <col min="4277" max="4278" width="0.5" style="614" customWidth="1"/>
    <col min="4279" max="4279" width="2.625" style="614" customWidth="1"/>
    <col min="4280" max="4281" width="0.5" style="614" customWidth="1"/>
    <col min="4282" max="4282" width="2.625" style="614" customWidth="1"/>
    <col min="4283" max="4284" width="0.5" style="614" customWidth="1"/>
    <col min="4285" max="4285" width="2.625" style="614" customWidth="1"/>
    <col min="4286" max="4287" width="0.5" style="614" customWidth="1"/>
    <col min="4288" max="4288" width="2.625" style="614" customWidth="1"/>
    <col min="4289" max="4290" width="0.5" style="614" customWidth="1"/>
    <col min="4291" max="4291" width="2.625" style="614" customWidth="1"/>
    <col min="4292" max="4293" width="0.5" style="614" customWidth="1"/>
    <col min="4294" max="4294" width="2.625" style="614" customWidth="1"/>
    <col min="4295" max="4296" width="0.5" style="614" customWidth="1"/>
    <col min="4297" max="4297" width="2.625" style="614" customWidth="1"/>
    <col min="4298" max="4299" width="0.5" style="614" customWidth="1"/>
    <col min="4300" max="4300" width="2.625" style="614" customWidth="1"/>
    <col min="4301" max="4302" width="0.5" style="614" customWidth="1"/>
    <col min="4303" max="4303" width="2.625" style="614" customWidth="1"/>
    <col min="4304" max="4305" width="0.5" style="614" customWidth="1"/>
    <col min="4306" max="4306" width="2.625" style="614" customWidth="1"/>
    <col min="4307" max="4308" width="0.5" style="614" customWidth="1"/>
    <col min="4309" max="4309" width="2.625" style="614" customWidth="1"/>
    <col min="4310" max="4311" width="0.5" style="614" customWidth="1"/>
    <col min="4312" max="4312" width="2.625" style="614" customWidth="1"/>
    <col min="4313" max="4314" width="0.5" style="614" customWidth="1"/>
    <col min="4315" max="4315" width="2.625" style="614" customWidth="1"/>
    <col min="4316" max="4317" width="0.5" style="614" customWidth="1"/>
    <col min="4318" max="4318" width="2.625" style="614" customWidth="1"/>
    <col min="4319" max="4320" width="0.5" style="614" customWidth="1"/>
    <col min="4321" max="4321" width="2.625" style="614" customWidth="1"/>
    <col min="4322" max="4323" width="0.5" style="614" customWidth="1"/>
    <col min="4324" max="4324" width="2.625" style="614" customWidth="1"/>
    <col min="4325" max="4326" width="0.5" style="614" customWidth="1"/>
    <col min="4327" max="4327" width="2.625" style="614" customWidth="1"/>
    <col min="4328" max="4329" width="0.5" style="614" customWidth="1"/>
    <col min="4330" max="4330" width="2.625" style="614" customWidth="1"/>
    <col min="4331" max="4332" width="0.5" style="614" customWidth="1"/>
    <col min="4333" max="4333" width="2.625" style="614" customWidth="1"/>
    <col min="4334" max="4335" width="0.5" style="614" customWidth="1"/>
    <col min="4336" max="4336" width="2.625" style="614" customWidth="1"/>
    <col min="4337" max="4359" width="9" style="614"/>
    <col min="4360" max="4360" width="0.5" style="614" customWidth="1"/>
    <col min="4361" max="4361" width="2.625" style="614" customWidth="1"/>
    <col min="4362" max="4363" width="0.5" style="614" customWidth="1"/>
    <col min="4364" max="4364" width="2.125" style="614" customWidth="1"/>
    <col min="4365" max="4366" width="0.5" style="614" customWidth="1"/>
    <col min="4367" max="4367" width="5.625" style="614" customWidth="1"/>
    <col min="4368" max="4369" width="0.5" style="614" customWidth="1"/>
    <col min="4370" max="4370" width="2.5" style="614" customWidth="1"/>
    <col min="4371" max="4372" width="0.5" style="614" customWidth="1"/>
    <col min="4373" max="4373" width="2.5" style="614" customWidth="1"/>
    <col min="4374" max="4375" width="0.5" style="614" customWidth="1"/>
    <col min="4376" max="4376" width="2.5" style="614" customWidth="1"/>
    <col min="4377" max="4378" width="0.5" style="614" customWidth="1"/>
    <col min="4379" max="4379" width="2.375" style="614" customWidth="1"/>
    <col min="4380" max="4381" width="0.5" style="614" customWidth="1"/>
    <col min="4382" max="4382" width="2.5" style="614" customWidth="1"/>
    <col min="4383" max="4384" width="0.5" style="614" customWidth="1"/>
    <col min="4385" max="4385" width="2.5" style="614" customWidth="1"/>
    <col min="4386" max="4387" width="0.5" style="614" customWidth="1"/>
    <col min="4388" max="4388" width="2.5" style="614" customWidth="1"/>
    <col min="4389" max="4390" width="0.5" style="614" customWidth="1"/>
    <col min="4391" max="4391" width="2.5" style="614" customWidth="1"/>
    <col min="4392" max="4393" width="0.5" style="614" customWidth="1"/>
    <col min="4394" max="4394" width="2.5" style="614" customWidth="1"/>
    <col min="4395" max="4396" width="0.5" style="614" customWidth="1"/>
    <col min="4397" max="4397" width="2.5" style="614" customWidth="1"/>
    <col min="4398" max="4399" width="0.5" style="614" customWidth="1"/>
    <col min="4400" max="4400" width="2.5" style="614" customWidth="1"/>
    <col min="4401" max="4402" width="0.5" style="614" customWidth="1"/>
    <col min="4403" max="4403" width="2.625" style="614" customWidth="1"/>
    <col min="4404" max="4405" width="0.5" style="614" customWidth="1"/>
    <col min="4406" max="4406" width="2.625" style="614" customWidth="1"/>
    <col min="4407" max="4408" width="0.5" style="614" customWidth="1"/>
    <col min="4409" max="4409" width="2.625" style="614" customWidth="1"/>
    <col min="4410" max="4411" width="0.5" style="614" customWidth="1"/>
    <col min="4412" max="4412" width="2.625" style="614" customWidth="1"/>
    <col min="4413" max="4414" width="0.5" style="614" customWidth="1"/>
    <col min="4415" max="4415" width="2.625" style="614" customWidth="1"/>
    <col min="4416" max="4417" width="0.5" style="614" customWidth="1"/>
    <col min="4418" max="4418" width="5.875" style="614" customWidth="1"/>
    <col min="4419" max="4420" width="0.5" style="614" customWidth="1"/>
    <col min="4421" max="4421" width="5.125" style="614" customWidth="1"/>
    <col min="4422" max="4423" width="0.5" style="614" customWidth="1"/>
    <col min="4424" max="4424" width="3.125" style="614" customWidth="1"/>
    <col min="4425" max="4426" width="0.5" style="614" customWidth="1"/>
    <col min="4427" max="4427" width="2.875" style="614" customWidth="1"/>
    <col min="4428" max="4429" width="0.5" style="614" customWidth="1"/>
    <col min="4430" max="4430" width="3.125" style="614" customWidth="1"/>
    <col min="4431" max="4432" width="0.5" style="614" customWidth="1"/>
    <col min="4433" max="4433" width="2.875" style="614" customWidth="1"/>
    <col min="4434" max="4435" width="0.5" style="614" customWidth="1"/>
    <col min="4436" max="4436" width="3.125" style="614" customWidth="1"/>
    <col min="4437" max="4438" width="0.5" style="614" customWidth="1"/>
    <col min="4439" max="4439" width="2.875" style="614" customWidth="1"/>
    <col min="4440" max="4441" width="0.5" style="614" customWidth="1"/>
    <col min="4442" max="4442" width="3.125" style="614" customWidth="1"/>
    <col min="4443" max="4444" width="0.5" style="614" customWidth="1"/>
    <col min="4445" max="4445" width="2.875" style="614" customWidth="1"/>
    <col min="4446" max="4447" width="0.5" style="614" customWidth="1"/>
    <col min="4448" max="4448" width="3.125" style="614" customWidth="1"/>
    <col min="4449" max="4450" width="0.5" style="614" customWidth="1"/>
    <col min="4451" max="4451" width="2.875" style="614" customWidth="1"/>
    <col min="4452" max="4453" width="0.5" style="614" customWidth="1"/>
    <col min="4454" max="4454" width="3.125" style="614" customWidth="1"/>
    <col min="4455" max="4456" width="0.5" style="614" customWidth="1"/>
    <col min="4457" max="4457" width="2.875" style="614" customWidth="1"/>
    <col min="4458" max="4459" width="0.5" style="614" customWidth="1"/>
    <col min="4460" max="4460" width="3.375" style="614" customWidth="1"/>
    <col min="4461" max="4461" width="0.375" style="614" customWidth="1"/>
    <col min="4462" max="4462" width="0.5" style="614" customWidth="1"/>
    <col min="4463" max="4463" width="3.375" style="614" customWidth="1"/>
    <col min="4464" max="4465" width="0.5" style="614" customWidth="1"/>
    <col min="4466" max="4466" width="2.625" style="614" customWidth="1"/>
    <col min="4467" max="4468" width="0.5" style="614" customWidth="1"/>
    <col min="4469" max="4469" width="2.625" style="614" customWidth="1"/>
    <col min="4470" max="4471" width="0.5" style="614" customWidth="1"/>
    <col min="4472" max="4472" width="2.625" style="614" customWidth="1"/>
    <col min="4473" max="4474" width="0.5" style="614" customWidth="1"/>
    <col min="4475" max="4475" width="2.625" style="614" customWidth="1"/>
    <col min="4476" max="4477" width="0.5" style="614" customWidth="1"/>
    <col min="4478" max="4478" width="2.625" style="614" customWidth="1"/>
    <col min="4479" max="4480" width="0.5" style="614" customWidth="1"/>
    <col min="4481" max="4481" width="2.625" style="614" customWidth="1"/>
    <col min="4482" max="4483" width="0.5" style="614" customWidth="1"/>
    <col min="4484" max="4484" width="2.625" style="614" customWidth="1"/>
    <col min="4485" max="4486" width="0.5" style="614" customWidth="1"/>
    <col min="4487" max="4487" width="2.625" style="614" customWidth="1"/>
    <col min="4488" max="4489" width="0.5" style="614" customWidth="1"/>
    <col min="4490" max="4490" width="2.625" style="614" customWidth="1"/>
    <col min="4491" max="4492" width="0.5" style="614" customWidth="1"/>
    <col min="4493" max="4493" width="2.625" style="614" customWidth="1"/>
    <col min="4494" max="4495" width="0.5" style="614" customWidth="1"/>
    <col min="4496" max="4496" width="2.625" style="614" customWidth="1"/>
    <col min="4497" max="4498" width="0.5" style="614" customWidth="1"/>
    <col min="4499" max="4499" width="2.625" style="614" customWidth="1"/>
    <col min="4500" max="4501" width="0.5" style="614" customWidth="1"/>
    <col min="4502" max="4502" width="2.625" style="614" customWidth="1"/>
    <col min="4503" max="4504" width="0.5" style="614" customWidth="1"/>
    <col min="4505" max="4505" width="2.625" style="614" customWidth="1"/>
    <col min="4506" max="4507" width="0.5" style="614" customWidth="1"/>
    <col min="4508" max="4508" width="2.625" style="614" customWidth="1"/>
    <col min="4509" max="4510" width="0.5" style="614" customWidth="1"/>
    <col min="4511" max="4511" width="2.625" style="614" customWidth="1"/>
    <col min="4512" max="4513" width="0.5" style="614" customWidth="1"/>
    <col min="4514" max="4514" width="2.625" style="614" customWidth="1"/>
    <col min="4515" max="4516" width="0.5" style="614" customWidth="1"/>
    <col min="4517" max="4517" width="2.625" style="614" customWidth="1"/>
    <col min="4518" max="4519" width="0.5" style="614" customWidth="1"/>
    <col min="4520" max="4520" width="2.625" style="614" customWidth="1"/>
    <col min="4521" max="4522" width="0.5" style="614" customWidth="1"/>
    <col min="4523" max="4523" width="2.625" style="614" customWidth="1"/>
    <col min="4524" max="4525" width="0.5" style="614" customWidth="1"/>
    <col min="4526" max="4526" width="2.625" style="614" customWidth="1"/>
    <col min="4527" max="4528" width="0.5" style="614" customWidth="1"/>
    <col min="4529" max="4529" width="2.625" style="614" customWidth="1"/>
    <col min="4530" max="4531" width="0.5" style="614" customWidth="1"/>
    <col min="4532" max="4532" width="2.625" style="614" customWidth="1"/>
    <col min="4533" max="4534" width="0.5" style="614" customWidth="1"/>
    <col min="4535" max="4535" width="2.625" style="614" customWidth="1"/>
    <col min="4536" max="4537" width="0.5" style="614" customWidth="1"/>
    <col min="4538" max="4538" width="2.625" style="614" customWidth="1"/>
    <col min="4539" max="4540" width="0.5" style="614" customWidth="1"/>
    <col min="4541" max="4541" width="2.625" style="614" customWidth="1"/>
    <col min="4542" max="4543" width="0.5" style="614" customWidth="1"/>
    <col min="4544" max="4544" width="2.625" style="614" customWidth="1"/>
    <col min="4545" max="4546" width="0.5" style="614" customWidth="1"/>
    <col min="4547" max="4547" width="2.625" style="614" customWidth="1"/>
    <col min="4548" max="4549" width="0.5" style="614" customWidth="1"/>
    <col min="4550" max="4550" width="2.625" style="614" customWidth="1"/>
    <col min="4551" max="4552" width="0.5" style="614" customWidth="1"/>
    <col min="4553" max="4553" width="2.625" style="614" customWidth="1"/>
    <col min="4554" max="4555" width="0.5" style="614" customWidth="1"/>
    <col min="4556" max="4556" width="2.625" style="614" customWidth="1"/>
    <col min="4557" max="4558" width="0.5" style="614" customWidth="1"/>
    <col min="4559" max="4559" width="2.625" style="614" customWidth="1"/>
    <col min="4560" max="4561" width="0.5" style="614" customWidth="1"/>
    <col min="4562" max="4562" width="2.625" style="614" customWidth="1"/>
    <col min="4563" max="4564" width="0.5" style="614" customWidth="1"/>
    <col min="4565" max="4565" width="2.625" style="614" customWidth="1"/>
    <col min="4566" max="4567" width="0.5" style="614" customWidth="1"/>
    <col min="4568" max="4568" width="2.625" style="614" customWidth="1"/>
    <col min="4569" max="4570" width="0.5" style="614" customWidth="1"/>
    <col min="4571" max="4571" width="2.625" style="614" customWidth="1"/>
    <col min="4572" max="4573" width="0.5" style="614" customWidth="1"/>
    <col min="4574" max="4574" width="2.625" style="614" customWidth="1"/>
    <col min="4575" max="4576" width="0.5" style="614" customWidth="1"/>
    <col min="4577" max="4577" width="2.625" style="614" customWidth="1"/>
    <col min="4578" max="4579" width="0.5" style="614" customWidth="1"/>
    <col min="4580" max="4580" width="2.625" style="614" customWidth="1"/>
    <col min="4581" max="4582" width="0.5" style="614" customWidth="1"/>
    <col min="4583" max="4583" width="2.625" style="614" customWidth="1"/>
    <col min="4584" max="4585" width="0.5" style="614" customWidth="1"/>
    <col min="4586" max="4586" width="2.625" style="614" customWidth="1"/>
    <col min="4587" max="4588" width="0.5" style="614" customWidth="1"/>
    <col min="4589" max="4589" width="2.625" style="614" customWidth="1"/>
    <col min="4590" max="4591" width="0.5" style="614" customWidth="1"/>
    <col min="4592" max="4592" width="2.625" style="614" customWidth="1"/>
    <col min="4593" max="4615" width="9" style="614"/>
    <col min="4616" max="4616" width="0.5" style="614" customWidth="1"/>
    <col min="4617" max="4617" width="2.625" style="614" customWidth="1"/>
    <col min="4618" max="4619" width="0.5" style="614" customWidth="1"/>
    <col min="4620" max="4620" width="2.125" style="614" customWidth="1"/>
    <col min="4621" max="4622" width="0.5" style="614" customWidth="1"/>
    <col min="4623" max="4623" width="5.625" style="614" customWidth="1"/>
    <col min="4624" max="4625" width="0.5" style="614" customWidth="1"/>
    <col min="4626" max="4626" width="2.5" style="614" customWidth="1"/>
    <col min="4627" max="4628" width="0.5" style="614" customWidth="1"/>
    <col min="4629" max="4629" width="2.5" style="614" customWidth="1"/>
    <col min="4630" max="4631" width="0.5" style="614" customWidth="1"/>
    <col min="4632" max="4632" width="2.5" style="614" customWidth="1"/>
    <col min="4633" max="4634" width="0.5" style="614" customWidth="1"/>
    <col min="4635" max="4635" width="2.375" style="614" customWidth="1"/>
    <col min="4636" max="4637" width="0.5" style="614" customWidth="1"/>
    <col min="4638" max="4638" width="2.5" style="614" customWidth="1"/>
    <col min="4639" max="4640" width="0.5" style="614" customWidth="1"/>
    <col min="4641" max="4641" width="2.5" style="614" customWidth="1"/>
    <col min="4642" max="4643" width="0.5" style="614" customWidth="1"/>
    <col min="4644" max="4644" width="2.5" style="614" customWidth="1"/>
    <col min="4645" max="4646" width="0.5" style="614" customWidth="1"/>
    <col min="4647" max="4647" width="2.5" style="614" customWidth="1"/>
    <col min="4648" max="4649" width="0.5" style="614" customWidth="1"/>
    <col min="4650" max="4650" width="2.5" style="614" customWidth="1"/>
    <col min="4651" max="4652" width="0.5" style="614" customWidth="1"/>
    <col min="4653" max="4653" width="2.5" style="614" customWidth="1"/>
    <col min="4654" max="4655" width="0.5" style="614" customWidth="1"/>
    <col min="4656" max="4656" width="2.5" style="614" customWidth="1"/>
    <col min="4657" max="4658" width="0.5" style="614" customWidth="1"/>
    <col min="4659" max="4659" width="2.625" style="614" customWidth="1"/>
    <col min="4660" max="4661" width="0.5" style="614" customWidth="1"/>
    <col min="4662" max="4662" width="2.625" style="614" customWidth="1"/>
    <col min="4663" max="4664" width="0.5" style="614" customWidth="1"/>
    <col min="4665" max="4665" width="2.625" style="614" customWidth="1"/>
    <col min="4666" max="4667" width="0.5" style="614" customWidth="1"/>
    <col min="4668" max="4668" width="2.625" style="614" customWidth="1"/>
    <col min="4669" max="4670" width="0.5" style="614" customWidth="1"/>
    <col min="4671" max="4671" width="2.625" style="614" customWidth="1"/>
    <col min="4672" max="4673" width="0.5" style="614" customWidth="1"/>
    <col min="4674" max="4674" width="5.875" style="614" customWidth="1"/>
    <col min="4675" max="4676" width="0.5" style="614" customWidth="1"/>
    <col min="4677" max="4677" width="5.125" style="614" customWidth="1"/>
    <col min="4678" max="4679" width="0.5" style="614" customWidth="1"/>
    <col min="4680" max="4680" width="3.125" style="614" customWidth="1"/>
    <col min="4681" max="4682" width="0.5" style="614" customWidth="1"/>
    <col min="4683" max="4683" width="2.875" style="614" customWidth="1"/>
    <col min="4684" max="4685" width="0.5" style="614" customWidth="1"/>
    <col min="4686" max="4686" width="3.125" style="614" customWidth="1"/>
    <col min="4687" max="4688" width="0.5" style="614" customWidth="1"/>
    <col min="4689" max="4689" width="2.875" style="614" customWidth="1"/>
    <col min="4690" max="4691" width="0.5" style="614" customWidth="1"/>
    <col min="4692" max="4692" width="3.125" style="614" customWidth="1"/>
    <col min="4693" max="4694" width="0.5" style="614" customWidth="1"/>
    <col min="4695" max="4695" width="2.875" style="614" customWidth="1"/>
    <col min="4696" max="4697" width="0.5" style="614" customWidth="1"/>
    <col min="4698" max="4698" width="3.125" style="614" customWidth="1"/>
    <col min="4699" max="4700" width="0.5" style="614" customWidth="1"/>
    <col min="4701" max="4701" width="2.875" style="614" customWidth="1"/>
    <col min="4702" max="4703" width="0.5" style="614" customWidth="1"/>
    <col min="4704" max="4704" width="3.125" style="614" customWidth="1"/>
    <col min="4705" max="4706" width="0.5" style="614" customWidth="1"/>
    <col min="4707" max="4707" width="2.875" style="614" customWidth="1"/>
    <col min="4708" max="4709" width="0.5" style="614" customWidth="1"/>
    <col min="4710" max="4710" width="3.125" style="614" customWidth="1"/>
    <col min="4711" max="4712" width="0.5" style="614" customWidth="1"/>
    <col min="4713" max="4713" width="2.875" style="614" customWidth="1"/>
    <col min="4714" max="4715" width="0.5" style="614" customWidth="1"/>
    <col min="4716" max="4716" width="3.375" style="614" customWidth="1"/>
    <col min="4717" max="4717" width="0.375" style="614" customWidth="1"/>
    <col min="4718" max="4718" width="0.5" style="614" customWidth="1"/>
    <col min="4719" max="4719" width="3.375" style="614" customWidth="1"/>
    <col min="4720" max="4721" width="0.5" style="614" customWidth="1"/>
    <col min="4722" max="4722" width="2.625" style="614" customWidth="1"/>
    <col min="4723" max="4724" width="0.5" style="614" customWidth="1"/>
    <col min="4725" max="4725" width="2.625" style="614" customWidth="1"/>
    <col min="4726" max="4727" width="0.5" style="614" customWidth="1"/>
    <col min="4728" max="4728" width="2.625" style="614" customWidth="1"/>
    <col min="4729" max="4730" width="0.5" style="614" customWidth="1"/>
    <col min="4731" max="4731" width="2.625" style="614" customWidth="1"/>
    <col min="4732" max="4733" width="0.5" style="614" customWidth="1"/>
    <col min="4734" max="4734" width="2.625" style="614" customWidth="1"/>
    <col min="4735" max="4736" width="0.5" style="614" customWidth="1"/>
    <col min="4737" max="4737" width="2.625" style="614" customWidth="1"/>
    <col min="4738" max="4739" width="0.5" style="614" customWidth="1"/>
    <col min="4740" max="4740" width="2.625" style="614" customWidth="1"/>
    <col min="4741" max="4742" width="0.5" style="614" customWidth="1"/>
    <col min="4743" max="4743" width="2.625" style="614" customWidth="1"/>
    <col min="4744" max="4745" width="0.5" style="614" customWidth="1"/>
    <col min="4746" max="4746" width="2.625" style="614" customWidth="1"/>
    <col min="4747" max="4748" width="0.5" style="614" customWidth="1"/>
    <col min="4749" max="4749" width="2.625" style="614" customWidth="1"/>
    <col min="4750" max="4751" width="0.5" style="614" customWidth="1"/>
    <col min="4752" max="4752" width="2.625" style="614" customWidth="1"/>
    <col min="4753" max="4754" width="0.5" style="614" customWidth="1"/>
    <col min="4755" max="4755" width="2.625" style="614" customWidth="1"/>
    <col min="4756" max="4757" width="0.5" style="614" customWidth="1"/>
    <col min="4758" max="4758" width="2.625" style="614" customWidth="1"/>
    <col min="4759" max="4760" width="0.5" style="614" customWidth="1"/>
    <col min="4761" max="4761" width="2.625" style="614" customWidth="1"/>
    <col min="4762" max="4763" width="0.5" style="614" customWidth="1"/>
    <col min="4764" max="4764" width="2.625" style="614" customWidth="1"/>
    <col min="4765" max="4766" width="0.5" style="614" customWidth="1"/>
    <col min="4767" max="4767" width="2.625" style="614" customWidth="1"/>
    <col min="4768" max="4769" width="0.5" style="614" customWidth="1"/>
    <col min="4770" max="4770" width="2.625" style="614" customWidth="1"/>
    <col min="4771" max="4772" width="0.5" style="614" customWidth="1"/>
    <col min="4773" max="4773" width="2.625" style="614" customWidth="1"/>
    <col min="4774" max="4775" width="0.5" style="614" customWidth="1"/>
    <col min="4776" max="4776" width="2.625" style="614" customWidth="1"/>
    <col min="4777" max="4778" width="0.5" style="614" customWidth="1"/>
    <col min="4779" max="4779" width="2.625" style="614" customWidth="1"/>
    <col min="4780" max="4781" width="0.5" style="614" customWidth="1"/>
    <col min="4782" max="4782" width="2.625" style="614" customWidth="1"/>
    <col min="4783" max="4784" width="0.5" style="614" customWidth="1"/>
    <col min="4785" max="4785" width="2.625" style="614" customWidth="1"/>
    <col min="4786" max="4787" width="0.5" style="614" customWidth="1"/>
    <col min="4788" max="4788" width="2.625" style="614" customWidth="1"/>
    <col min="4789" max="4790" width="0.5" style="614" customWidth="1"/>
    <col min="4791" max="4791" width="2.625" style="614" customWidth="1"/>
    <col min="4792" max="4793" width="0.5" style="614" customWidth="1"/>
    <col min="4794" max="4794" width="2.625" style="614" customWidth="1"/>
    <col min="4795" max="4796" width="0.5" style="614" customWidth="1"/>
    <col min="4797" max="4797" width="2.625" style="614" customWidth="1"/>
    <col min="4798" max="4799" width="0.5" style="614" customWidth="1"/>
    <col min="4800" max="4800" width="2.625" style="614" customWidth="1"/>
    <col min="4801" max="4802" width="0.5" style="614" customWidth="1"/>
    <col min="4803" max="4803" width="2.625" style="614" customWidth="1"/>
    <col min="4804" max="4805" width="0.5" style="614" customWidth="1"/>
    <col min="4806" max="4806" width="2.625" style="614" customWidth="1"/>
    <col min="4807" max="4808" width="0.5" style="614" customWidth="1"/>
    <col min="4809" max="4809" width="2.625" style="614" customWidth="1"/>
    <col min="4810" max="4811" width="0.5" style="614" customWidth="1"/>
    <col min="4812" max="4812" width="2.625" style="614" customWidth="1"/>
    <col min="4813" max="4814" width="0.5" style="614" customWidth="1"/>
    <col min="4815" max="4815" width="2.625" style="614" customWidth="1"/>
    <col min="4816" max="4817" width="0.5" style="614" customWidth="1"/>
    <col min="4818" max="4818" width="2.625" style="614" customWidth="1"/>
    <col min="4819" max="4820" width="0.5" style="614" customWidth="1"/>
    <col min="4821" max="4821" width="2.625" style="614" customWidth="1"/>
    <col min="4822" max="4823" width="0.5" style="614" customWidth="1"/>
    <col min="4824" max="4824" width="2.625" style="614" customWidth="1"/>
    <col min="4825" max="4826" width="0.5" style="614" customWidth="1"/>
    <col min="4827" max="4827" width="2.625" style="614" customWidth="1"/>
    <col min="4828" max="4829" width="0.5" style="614" customWidth="1"/>
    <col min="4830" max="4830" width="2.625" style="614" customWidth="1"/>
    <col min="4831" max="4832" width="0.5" style="614" customWidth="1"/>
    <col min="4833" max="4833" width="2.625" style="614" customWidth="1"/>
    <col min="4834" max="4835" width="0.5" style="614" customWidth="1"/>
    <col min="4836" max="4836" width="2.625" style="614" customWidth="1"/>
    <col min="4837" max="4838" width="0.5" style="614" customWidth="1"/>
    <col min="4839" max="4839" width="2.625" style="614" customWidth="1"/>
    <col min="4840" max="4841" width="0.5" style="614" customWidth="1"/>
    <col min="4842" max="4842" width="2.625" style="614" customWidth="1"/>
    <col min="4843" max="4844" width="0.5" style="614" customWidth="1"/>
    <col min="4845" max="4845" width="2.625" style="614" customWidth="1"/>
    <col min="4846" max="4847" width="0.5" style="614" customWidth="1"/>
    <col min="4848" max="4848" width="2.625" style="614" customWidth="1"/>
    <col min="4849" max="4871" width="9" style="614"/>
    <col min="4872" max="4872" width="0.5" style="614" customWidth="1"/>
    <col min="4873" max="4873" width="2.625" style="614" customWidth="1"/>
    <col min="4874" max="4875" width="0.5" style="614" customWidth="1"/>
    <col min="4876" max="4876" width="2.125" style="614" customWidth="1"/>
    <col min="4877" max="4878" width="0.5" style="614" customWidth="1"/>
    <col min="4879" max="4879" width="5.625" style="614" customWidth="1"/>
    <col min="4880" max="4881" width="0.5" style="614" customWidth="1"/>
    <col min="4882" max="4882" width="2.5" style="614" customWidth="1"/>
    <col min="4883" max="4884" width="0.5" style="614" customWidth="1"/>
    <col min="4885" max="4885" width="2.5" style="614" customWidth="1"/>
    <col min="4886" max="4887" width="0.5" style="614" customWidth="1"/>
    <col min="4888" max="4888" width="2.5" style="614" customWidth="1"/>
    <col min="4889" max="4890" width="0.5" style="614" customWidth="1"/>
    <col min="4891" max="4891" width="2.375" style="614" customWidth="1"/>
    <col min="4892" max="4893" width="0.5" style="614" customWidth="1"/>
    <col min="4894" max="4894" width="2.5" style="614" customWidth="1"/>
    <col min="4895" max="4896" width="0.5" style="614" customWidth="1"/>
    <col min="4897" max="4897" width="2.5" style="614" customWidth="1"/>
    <col min="4898" max="4899" width="0.5" style="614" customWidth="1"/>
    <col min="4900" max="4900" width="2.5" style="614" customWidth="1"/>
    <col min="4901" max="4902" width="0.5" style="614" customWidth="1"/>
    <col min="4903" max="4903" width="2.5" style="614" customWidth="1"/>
    <col min="4904" max="4905" width="0.5" style="614" customWidth="1"/>
    <col min="4906" max="4906" width="2.5" style="614" customWidth="1"/>
    <col min="4907" max="4908" width="0.5" style="614" customWidth="1"/>
    <col min="4909" max="4909" width="2.5" style="614" customWidth="1"/>
    <col min="4910" max="4911" width="0.5" style="614" customWidth="1"/>
    <col min="4912" max="4912" width="2.5" style="614" customWidth="1"/>
    <col min="4913" max="4914" width="0.5" style="614" customWidth="1"/>
    <col min="4915" max="4915" width="2.625" style="614" customWidth="1"/>
    <col min="4916" max="4917" width="0.5" style="614" customWidth="1"/>
    <col min="4918" max="4918" width="2.625" style="614" customWidth="1"/>
    <col min="4919" max="4920" width="0.5" style="614" customWidth="1"/>
    <col min="4921" max="4921" width="2.625" style="614" customWidth="1"/>
    <col min="4922" max="4923" width="0.5" style="614" customWidth="1"/>
    <col min="4924" max="4924" width="2.625" style="614" customWidth="1"/>
    <col min="4925" max="4926" width="0.5" style="614" customWidth="1"/>
    <col min="4927" max="4927" width="2.625" style="614" customWidth="1"/>
    <col min="4928" max="4929" width="0.5" style="614" customWidth="1"/>
    <col min="4930" max="4930" width="5.875" style="614" customWidth="1"/>
    <col min="4931" max="4932" width="0.5" style="614" customWidth="1"/>
    <col min="4933" max="4933" width="5.125" style="614" customWidth="1"/>
    <col min="4934" max="4935" width="0.5" style="614" customWidth="1"/>
    <col min="4936" max="4936" width="3.125" style="614" customWidth="1"/>
    <col min="4937" max="4938" width="0.5" style="614" customWidth="1"/>
    <col min="4939" max="4939" width="2.875" style="614" customWidth="1"/>
    <col min="4940" max="4941" width="0.5" style="614" customWidth="1"/>
    <col min="4942" max="4942" width="3.125" style="614" customWidth="1"/>
    <col min="4943" max="4944" width="0.5" style="614" customWidth="1"/>
    <col min="4945" max="4945" width="2.875" style="614" customWidth="1"/>
    <col min="4946" max="4947" width="0.5" style="614" customWidth="1"/>
    <col min="4948" max="4948" width="3.125" style="614" customWidth="1"/>
    <col min="4949" max="4950" width="0.5" style="614" customWidth="1"/>
    <col min="4951" max="4951" width="2.875" style="614" customWidth="1"/>
    <col min="4952" max="4953" width="0.5" style="614" customWidth="1"/>
    <col min="4954" max="4954" width="3.125" style="614" customWidth="1"/>
    <col min="4955" max="4956" width="0.5" style="614" customWidth="1"/>
    <col min="4957" max="4957" width="2.875" style="614" customWidth="1"/>
    <col min="4958" max="4959" width="0.5" style="614" customWidth="1"/>
    <col min="4960" max="4960" width="3.125" style="614" customWidth="1"/>
    <col min="4961" max="4962" width="0.5" style="614" customWidth="1"/>
    <col min="4963" max="4963" width="2.875" style="614" customWidth="1"/>
    <col min="4964" max="4965" width="0.5" style="614" customWidth="1"/>
    <col min="4966" max="4966" width="3.125" style="614" customWidth="1"/>
    <col min="4967" max="4968" width="0.5" style="614" customWidth="1"/>
    <col min="4969" max="4969" width="2.875" style="614" customWidth="1"/>
    <col min="4970" max="4971" width="0.5" style="614" customWidth="1"/>
    <col min="4972" max="4972" width="3.375" style="614" customWidth="1"/>
    <col min="4973" max="4973" width="0.375" style="614" customWidth="1"/>
    <col min="4974" max="4974" width="0.5" style="614" customWidth="1"/>
    <col min="4975" max="4975" width="3.375" style="614" customWidth="1"/>
    <col min="4976" max="4977" width="0.5" style="614" customWidth="1"/>
    <col min="4978" max="4978" width="2.625" style="614" customWidth="1"/>
    <col min="4979" max="4980" width="0.5" style="614" customWidth="1"/>
    <col min="4981" max="4981" width="2.625" style="614" customWidth="1"/>
    <col min="4982" max="4983" width="0.5" style="614" customWidth="1"/>
    <col min="4984" max="4984" width="2.625" style="614" customWidth="1"/>
    <col min="4985" max="4986" width="0.5" style="614" customWidth="1"/>
    <col min="4987" max="4987" width="2.625" style="614" customWidth="1"/>
    <col min="4988" max="4989" width="0.5" style="614" customWidth="1"/>
    <col min="4990" max="4990" width="2.625" style="614" customWidth="1"/>
    <col min="4991" max="4992" width="0.5" style="614" customWidth="1"/>
    <col min="4993" max="4993" width="2.625" style="614" customWidth="1"/>
    <col min="4994" max="4995" width="0.5" style="614" customWidth="1"/>
    <col min="4996" max="4996" width="2.625" style="614" customWidth="1"/>
    <col min="4997" max="4998" width="0.5" style="614" customWidth="1"/>
    <col min="4999" max="4999" width="2.625" style="614" customWidth="1"/>
    <col min="5000" max="5001" width="0.5" style="614" customWidth="1"/>
    <col min="5002" max="5002" width="2.625" style="614" customWidth="1"/>
    <col min="5003" max="5004" width="0.5" style="614" customWidth="1"/>
    <col min="5005" max="5005" width="2.625" style="614" customWidth="1"/>
    <col min="5006" max="5007" width="0.5" style="614" customWidth="1"/>
    <col min="5008" max="5008" width="2.625" style="614" customWidth="1"/>
    <col min="5009" max="5010" width="0.5" style="614" customWidth="1"/>
    <col min="5011" max="5011" width="2.625" style="614" customWidth="1"/>
    <col min="5012" max="5013" width="0.5" style="614" customWidth="1"/>
    <col min="5014" max="5014" width="2.625" style="614" customWidth="1"/>
    <col min="5015" max="5016" width="0.5" style="614" customWidth="1"/>
    <col min="5017" max="5017" width="2.625" style="614" customWidth="1"/>
    <col min="5018" max="5019" width="0.5" style="614" customWidth="1"/>
    <col min="5020" max="5020" width="2.625" style="614" customWidth="1"/>
    <col min="5021" max="5022" width="0.5" style="614" customWidth="1"/>
    <col min="5023" max="5023" width="2.625" style="614" customWidth="1"/>
    <col min="5024" max="5025" width="0.5" style="614" customWidth="1"/>
    <col min="5026" max="5026" width="2.625" style="614" customWidth="1"/>
    <col min="5027" max="5028" width="0.5" style="614" customWidth="1"/>
    <col min="5029" max="5029" width="2.625" style="614" customWidth="1"/>
    <col min="5030" max="5031" width="0.5" style="614" customWidth="1"/>
    <col min="5032" max="5032" width="2.625" style="614" customWidth="1"/>
    <col min="5033" max="5034" width="0.5" style="614" customWidth="1"/>
    <col min="5035" max="5035" width="2.625" style="614" customWidth="1"/>
    <col min="5036" max="5037" width="0.5" style="614" customWidth="1"/>
    <col min="5038" max="5038" width="2.625" style="614" customWidth="1"/>
    <col min="5039" max="5040" width="0.5" style="614" customWidth="1"/>
    <col min="5041" max="5041" width="2.625" style="614" customWidth="1"/>
    <col min="5042" max="5043" width="0.5" style="614" customWidth="1"/>
    <col min="5044" max="5044" width="2.625" style="614" customWidth="1"/>
    <col min="5045" max="5046" width="0.5" style="614" customWidth="1"/>
    <col min="5047" max="5047" width="2.625" style="614" customWidth="1"/>
    <col min="5048" max="5049" width="0.5" style="614" customWidth="1"/>
    <col min="5050" max="5050" width="2.625" style="614" customWidth="1"/>
    <col min="5051" max="5052" width="0.5" style="614" customWidth="1"/>
    <col min="5053" max="5053" width="2.625" style="614" customWidth="1"/>
    <col min="5054" max="5055" width="0.5" style="614" customWidth="1"/>
    <col min="5056" max="5056" width="2.625" style="614" customWidth="1"/>
    <col min="5057" max="5058" width="0.5" style="614" customWidth="1"/>
    <col min="5059" max="5059" width="2.625" style="614" customWidth="1"/>
    <col min="5060" max="5061" width="0.5" style="614" customWidth="1"/>
    <col min="5062" max="5062" width="2.625" style="614" customWidth="1"/>
    <col min="5063" max="5064" width="0.5" style="614" customWidth="1"/>
    <col min="5065" max="5065" width="2.625" style="614" customWidth="1"/>
    <col min="5066" max="5067" width="0.5" style="614" customWidth="1"/>
    <col min="5068" max="5068" width="2.625" style="614" customWidth="1"/>
    <col min="5069" max="5070" width="0.5" style="614" customWidth="1"/>
    <col min="5071" max="5071" width="2.625" style="614" customWidth="1"/>
    <col min="5072" max="5073" width="0.5" style="614" customWidth="1"/>
    <col min="5074" max="5074" width="2.625" style="614" customWidth="1"/>
    <col min="5075" max="5076" width="0.5" style="614" customWidth="1"/>
    <col min="5077" max="5077" width="2.625" style="614" customWidth="1"/>
    <col min="5078" max="5079" width="0.5" style="614" customWidth="1"/>
    <col min="5080" max="5080" width="2.625" style="614" customWidth="1"/>
    <col min="5081" max="5082" width="0.5" style="614" customWidth="1"/>
    <col min="5083" max="5083" width="2.625" style="614" customWidth="1"/>
    <col min="5084" max="5085" width="0.5" style="614" customWidth="1"/>
    <col min="5086" max="5086" width="2.625" style="614" customWidth="1"/>
    <col min="5087" max="5088" width="0.5" style="614" customWidth="1"/>
    <col min="5089" max="5089" width="2.625" style="614" customWidth="1"/>
    <col min="5090" max="5091" width="0.5" style="614" customWidth="1"/>
    <col min="5092" max="5092" width="2.625" style="614" customWidth="1"/>
    <col min="5093" max="5094" width="0.5" style="614" customWidth="1"/>
    <col min="5095" max="5095" width="2.625" style="614" customWidth="1"/>
    <col min="5096" max="5097" width="0.5" style="614" customWidth="1"/>
    <col min="5098" max="5098" width="2.625" style="614" customWidth="1"/>
    <col min="5099" max="5100" width="0.5" style="614" customWidth="1"/>
    <col min="5101" max="5101" width="2.625" style="614" customWidth="1"/>
    <col min="5102" max="5103" width="0.5" style="614" customWidth="1"/>
    <col min="5104" max="5104" width="2.625" style="614" customWidth="1"/>
    <col min="5105" max="5127" width="9" style="614"/>
    <col min="5128" max="5128" width="0.5" style="614" customWidth="1"/>
    <col min="5129" max="5129" width="2.625" style="614" customWidth="1"/>
    <col min="5130" max="5131" width="0.5" style="614" customWidth="1"/>
    <col min="5132" max="5132" width="2.125" style="614" customWidth="1"/>
    <col min="5133" max="5134" width="0.5" style="614" customWidth="1"/>
    <col min="5135" max="5135" width="5.625" style="614" customWidth="1"/>
    <col min="5136" max="5137" width="0.5" style="614" customWidth="1"/>
    <col min="5138" max="5138" width="2.5" style="614" customWidth="1"/>
    <col min="5139" max="5140" width="0.5" style="614" customWidth="1"/>
    <col min="5141" max="5141" width="2.5" style="614" customWidth="1"/>
    <col min="5142" max="5143" width="0.5" style="614" customWidth="1"/>
    <col min="5144" max="5144" width="2.5" style="614" customWidth="1"/>
    <col min="5145" max="5146" width="0.5" style="614" customWidth="1"/>
    <col min="5147" max="5147" width="2.375" style="614" customWidth="1"/>
    <col min="5148" max="5149" width="0.5" style="614" customWidth="1"/>
    <col min="5150" max="5150" width="2.5" style="614" customWidth="1"/>
    <col min="5151" max="5152" width="0.5" style="614" customWidth="1"/>
    <col min="5153" max="5153" width="2.5" style="614" customWidth="1"/>
    <col min="5154" max="5155" width="0.5" style="614" customWidth="1"/>
    <col min="5156" max="5156" width="2.5" style="614" customWidth="1"/>
    <col min="5157" max="5158" width="0.5" style="614" customWidth="1"/>
    <col min="5159" max="5159" width="2.5" style="614" customWidth="1"/>
    <col min="5160" max="5161" width="0.5" style="614" customWidth="1"/>
    <col min="5162" max="5162" width="2.5" style="614" customWidth="1"/>
    <col min="5163" max="5164" width="0.5" style="614" customWidth="1"/>
    <col min="5165" max="5165" width="2.5" style="614" customWidth="1"/>
    <col min="5166" max="5167" width="0.5" style="614" customWidth="1"/>
    <col min="5168" max="5168" width="2.5" style="614" customWidth="1"/>
    <col min="5169" max="5170" width="0.5" style="614" customWidth="1"/>
    <col min="5171" max="5171" width="2.625" style="614" customWidth="1"/>
    <col min="5172" max="5173" width="0.5" style="614" customWidth="1"/>
    <col min="5174" max="5174" width="2.625" style="614" customWidth="1"/>
    <col min="5175" max="5176" width="0.5" style="614" customWidth="1"/>
    <col min="5177" max="5177" width="2.625" style="614" customWidth="1"/>
    <col min="5178" max="5179" width="0.5" style="614" customWidth="1"/>
    <col min="5180" max="5180" width="2.625" style="614" customWidth="1"/>
    <col min="5181" max="5182" width="0.5" style="614" customWidth="1"/>
    <col min="5183" max="5183" width="2.625" style="614" customWidth="1"/>
    <col min="5184" max="5185" width="0.5" style="614" customWidth="1"/>
    <col min="5186" max="5186" width="5.875" style="614" customWidth="1"/>
    <col min="5187" max="5188" width="0.5" style="614" customWidth="1"/>
    <col min="5189" max="5189" width="5.125" style="614" customWidth="1"/>
    <col min="5190" max="5191" width="0.5" style="614" customWidth="1"/>
    <col min="5192" max="5192" width="3.125" style="614" customWidth="1"/>
    <col min="5193" max="5194" width="0.5" style="614" customWidth="1"/>
    <col min="5195" max="5195" width="2.875" style="614" customWidth="1"/>
    <col min="5196" max="5197" width="0.5" style="614" customWidth="1"/>
    <col min="5198" max="5198" width="3.125" style="614" customWidth="1"/>
    <col min="5199" max="5200" width="0.5" style="614" customWidth="1"/>
    <col min="5201" max="5201" width="2.875" style="614" customWidth="1"/>
    <col min="5202" max="5203" width="0.5" style="614" customWidth="1"/>
    <col min="5204" max="5204" width="3.125" style="614" customWidth="1"/>
    <col min="5205" max="5206" width="0.5" style="614" customWidth="1"/>
    <col min="5207" max="5207" width="2.875" style="614" customWidth="1"/>
    <col min="5208" max="5209" width="0.5" style="614" customWidth="1"/>
    <col min="5210" max="5210" width="3.125" style="614" customWidth="1"/>
    <col min="5211" max="5212" width="0.5" style="614" customWidth="1"/>
    <col min="5213" max="5213" width="2.875" style="614" customWidth="1"/>
    <col min="5214" max="5215" width="0.5" style="614" customWidth="1"/>
    <col min="5216" max="5216" width="3.125" style="614" customWidth="1"/>
    <col min="5217" max="5218" width="0.5" style="614" customWidth="1"/>
    <col min="5219" max="5219" width="2.875" style="614" customWidth="1"/>
    <col min="5220" max="5221" width="0.5" style="614" customWidth="1"/>
    <col min="5222" max="5222" width="3.125" style="614" customWidth="1"/>
    <col min="5223" max="5224" width="0.5" style="614" customWidth="1"/>
    <col min="5225" max="5225" width="2.875" style="614" customWidth="1"/>
    <col min="5226" max="5227" width="0.5" style="614" customWidth="1"/>
    <col min="5228" max="5228" width="3.375" style="614" customWidth="1"/>
    <col min="5229" max="5229" width="0.375" style="614" customWidth="1"/>
    <col min="5230" max="5230" width="0.5" style="614" customWidth="1"/>
    <col min="5231" max="5231" width="3.375" style="614" customWidth="1"/>
    <col min="5232" max="5233" width="0.5" style="614" customWidth="1"/>
    <col min="5234" max="5234" width="2.625" style="614" customWidth="1"/>
    <col min="5235" max="5236" width="0.5" style="614" customWidth="1"/>
    <col min="5237" max="5237" width="2.625" style="614" customWidth="1"/>
    <col min="5238" max="5239" width="0.5" style="614" customWidth="1"/>
    <col min="5240" max="5240" width="2.625" style="614" customWidth="1"/>
    <col min="5241" max="5242" width="0.5" style="614" customWidth="1"/>
    <col min="5243" max="5243" width="2.625" style="614" customWidth="1"/>
    <col min="5244" max="5245" width="0.5" style="614" customWidth="1"/>
    <col min="5246" max="5246" width="2.625" style="614" customWidth="1"/>
    <col min="5247" max="5248" width="0.5" style="614" customWidth="1"/>
    <col min="5249" max="5249" width="2.625" style="614" customWidth="1"/>
    <col min="5250" max="5251" width="0.5" style="614" customWidth="1"/>
    <col min="5252" max="5252" width="2.625" style="614" customWidth="1"/>
    <col min="5253" max="5254" width="0.5" style="614" customWidth="1"/>
    <col min="5255" max="5255" width="2.625" style="614" customWidth="1"/>
    <col min="5256" max="5257" width="0.5" style="614" customWidth="1"/>
    <col min="5258" max="5258" width="2.625" style="614" customWidth="1"/>
    <col min="5259" max="5260" width="0.5" style="614" customWidth="1"/>
    <col min="5261" max="5261" width="2.625" style="614" customWidth="1"/>
    <col min="5262" max="5263" width="0.5" style="614" customWidth="1"/>
    <col min="5264" max="5264" width="2.625" style="614" customWidth="1"/>
    <col min="5265" max="5266" width="0.5" style="614" customWidth="1"/>
    <col min="5267" max="5267" width="2.625" style="614" customWidth="1"/>
    <col min="5268" max="5269" width="0.5" style="614" customWidth="1"/>
    <col min="5270" max="5270" width="2.625" style="614" customWidth="1"/>
    <col min="5271" max="5272" width="0.5" style="614" customWidth="1"/>
    <col min="5273" max="5273" width="2.625" style="614" customWidth="1"/>
    <col min="5274" max="5275" width="0.5" style="614" customWidth="1"/>
    <col min="5276" max="5276" width="2.625" style="614" customWidth="1"/>
    <col min="5277" max="5278" width="0.5" style="614" customWidth="1"/>
    <col min="5279" max="5279" width="2.625" style="614" customWidth="1"/>
    <col min="5280" max="5281" width="0.5" style="614" customWidth="1"/>
    <col min="5282" max="5282" width="2.625" style="614" customWidth="1"/>
    <col min="5283" max="5284" width="0.5" style="614" customWidth="1"/>
    <col min="5285" max="5285" width="2.625" style="614" customWidth="1"/>
    <col min="5286" max="5287" width="0.5" style="614" customWidth="1"/>
    <col min="5288" max="5288" width="2.625" style="614" customWidth="1"/>
    <col min="5289" max="5290" width="0.5" style="614" customWidth="1"/>
    <col min="5291" max="5291" width="2.625" style="614" customWidth="1"/>
    <col min="5292" max="5293" width="0.5" style="614" customWidth="1"/>
    <col min="5294" max="5294" width="2.625" style="614" customWidth="1"/>
    <col min="5295" max="5296" width="0.5" style="614" customWidth="1"/>
    <col min="5297" max="5297" width="2.625" style="614" customWidth="1"/>
    <col min="5298" max="5299" width="0.5" style="614" customWidth="1"/>
    <col min="5300" max="5300" width="2.625" style="614" customWidth="1"/>
    <col min="5301" max="5302" width="0.5" style="614" customWidth="1"/>
    <col min="5303" max="5303" width="2.625" style="614" customWidth="1"/>
    <col min="5304" max="5305" width="0.5" style="614" customWidth="1"/>
    <col min="5306" max="5306" width="2.625" style="614" customWidth="1"/>
    <col min="5307" max="5308" width="0.5" style="614" customWidth="1"/>
    <col min="5309" max="5309" width="2.625" style="614" customWidth="1"/>
    <col min="5310" max="5311" width="0.5" style="614" customWidth="1"/>
    <col min="5312" max="5312" width="2.625" style="614" customWidth="1"/>
    <col min="5313" max="5314" width="0.5" style="614" customWidth="1"/>
    <col min="5315" max="5315" width="2.625" style="614" customWidth="1"/>
    <col min="5316" max="5317" width="0.5" style="614" customWidth="1"/>
    <col min="5318" max="5318" width="2.625" style="614" customWidth="1"/>
    <col min="5319" max="5320" width="0.5" style="614" customWidth="1"/>
    <col min="5321" max="5321" width="2.625" style="614" customWidth="1"/>
    <col min="5322" max="5323" width="0.5" style="614" customWidth="1"/>
    <col min="5324" max="5324" width="2.625" style="614" customWidth="1"/>
    <col min="5325" max="5326" width="0.5" style="614" customWidth="1"/>
    <col min="5327" max="5327" width="2.625" style="614" customWidth="1"/>
    <col min="5328" max="5329" width="0.5" style="614" customWidth="1"/>
    <col min="5330" max="5330" width="2.625" style="614" customWidth="1"/>
    <col min="5331" max="5332" width="0.5" style="614" customWidth="1"/>
    <col min="5333" max="5333" width="2.625" style="614" customWidth="1"/>
    <col min="5334" max="5335" width="0.5" style="614" customWidth="1"/>
    <col min="5336" max="5336" width="2.625" style="614" customWidth="1"/>
    <col min="5337" max="5338" width="0.5" style="614" customWidth="1"/>
    <col min="5339" max="5339" width="2.625" style="614" customWidth="1"/>
    <col min="5340" max="5341" width="0.5" style="614" customWidth="1"/>
    <col min="5342" max="5342" width="2.625" style="614" customWidth="1"/>
    <col min="5343" max="5344" width="0.5" style="614" customWidth="1"/>
    <col min="5345" max="5345" width="2.625" style="614" customWidth="1"/>
    <col min="5346" max="5347" width="0.5" style="614" customWidth="1"/>
    <col min="5348" max="5348" width="2.625" style="614" customWidth="1"/>
    <col min="5349" max="5350" width="0.5" style="614" customWidth="1"/>
    <col min="5351" max="5351" width="2.625" style="614" customWidth="1"/>
    <col min="5352" max="5353" width="0.5" style="614" customWidth="1"/>
    <col min="5354" max="5354" width="2.625" style="614" customWidth="1"/>
    <col min="5355" max="5356" width="0.5" style="614" customWidth="1"/>
    <col min="5357" max="5357" width="2.625" style="614" customWidth="1"/>
    <col min="5358" max="5359" width="0.5" style="614" customWidth="1"/>
    <col min="5360" max="5360" width="2.625" style="614" customWidth="1"/>
    <col min="5361" max="5383" width="9" style="614"/>
    <col min="5384" max="5384" width="0.5" style="614" customWidth="1"/>
    <col min="5385" max="5385" width="2.625" style="614" customWidth="1"/>
    <col min="5386" max="5387" width="0.5" style="614" customWidth="1"/>
    <col min="5388" max="5388" width="2.125" style="614" customWidth="1"/>
    <col min="5389" max="5390" width="0.5" style="614" customWidth="1"/>
    <col min="5391" max="5391" width="5.625" style="614" customWidth="1"/>
    <col min="5392" max="5393" width="0.5" style="614" customWidth="1"/>
    <col min="5394" max="5394" width="2.5" style="614" customWidth="1"/>
    <col min="5395" max="5396" width="0.5" style="614" customWidth="1"/>
    <col min="5397" max="5397" width="2.5" style="614" customWidth="1"/>
    <col min="5398" max="5399" width="0.5" style="614" customWidth="1"/>
    <col min="5400" max="5400" width="2.5" style="614" customWidth="1"/>
    <col min="5401" max="5402" width="0.5" style="614" customWidth="1"/>
    <col min="5403" max="5403" width="2.375" style="614" customWidth="1"/>
    <col min="5404" max="5405" width="0.5" style="614" customWidth="1"/>
    <col min="5406" max="5406" width="2.5" style="614" customWidth="1"/>
    <col min="5407" max="5408" width="0.5" style="614" customWidth="1"/>
    <col min="5409" max="5409" width="2.5" style="614" customWidth="1"/>
    <col min="5410" max="5411" width="0.5" style="614" customWidth="1"/>
    <col min="5412" max="5412" width="2.5" style="614" customWidth="1"/>
    <col min="5413" max="5414" width="0.5" style="614" customWidth="1"/>
    <col min="5415" max="5415" width="2.5" style="614" customWidth="1"/>
    <col min="5416" max="5417" width="0.5" style="614" customWidth="1"/>
    <col min="5418" max="5418" width="2.5" style="614" customWidth="1"/>
    <col min="5419" max="5420" width="0.5" style="614" customWidth="1"/>
    <col min="5421" max="5421" width="2.5" style="614" customWidth="1"/>
    <col min="5422" max="5423" width="0.5" style="614" customWidth="1"/>
    <col min="5424" max="5424" width="2.5" style="614" customWidth="1"/>
    <col min="5425" max="5426" width="0.5" style="614" customWidth="1"/>
    <col min="5427" max="5427" width="2.625" style="614" customWidth="1"/>
    <col min="5428" max="5429" width="0.5" style="614" customWidth="1"/>
    <col min="5430" max="5430" width="2.625" style="614" customWidth="1"/>
    <col min="5431" max="5432" width="0.5" style="614" customWidth="1"/>
    <col min="5433" max="5433" width="2.625" style="614" customWidth="1"/>
    <col min="5434" max="5435" width="0.5" style="614" customWidth="1"/>
    <col min="5436" max="5436" width="2.625" style="614" customWidth="1"/>
    <col min="5437" max="5438" width="0.5" style="614" customWidth="1"/>
    <col min="5439" max="5439" width="2.625" style="614" customWidth="1"/>
    <col min="5440" max="5441" width="0.5" style="614" customWidth="1"/>
    <col min="5442" max="5442" width="5.875" style="614" customWidth="1"/>
    <col min="5443" max="5444" width="0.5" style="614" customWidth="1"/>
    <col min="5445" max="5445" width="5.125" style="614" customWidth="1"/>
    <col min="5446" max="5447" width="0.5" style="614" customWidth="1"/>
    <col min="5448" max="5448" width="3.125" style="614" customWidth="1"/>
    <col min="5449" max="5450" width="0.5" style="614" customWidth="1"/>
    <col min="5451" max="5451" width="2.875" style="614" customWidth="1"/>
    <col min="5452" max="5453" width="0.5" style="614" customWidth="1"/>
    <col min="5454" max="5454" width="3.125" style="614" customWidth="1"/>
    <col min="5455" max="5456" width="0.5" style="614" customWidth="1"/>
    <col min="5457" max="5457" width="2.875" style="614" customWidth="1"/>
    <col min="5458" max="5459" width="0.5" style="614" customWidth="1"/>
    <col min="5460" max="5460" width="3.125" style="614" customWidth="1"/>
    <col min="5461" max="5462" width="0.5" style="614" customWidth="1"/>
    <col min="5463" max="5463" width="2.875" style="614" customWidth="1"/>
    <col min="5464" max="5465" width="0.5" style="614" customWidth="1"/>
    <col min="5466" max="5466" width="3.125" style="614" customWidth="1"/>
    <col min="5467" max="5468" width="0.5" style="614" customWidth="1"/>
    <col min="5469" max="5469" width="2.875" style="614" customWidth="1"/>
    <col min="5470" max="5471" width="0.5" style="614" customWidth="1"/>
    <col min="5472" max="5472" width="3.125" style="614" customWidth="1"/>
    <col min="5473" max="5474" width="0.5" style="614" customWidth="1"/>
    <col min="5475" max="5475" width="2.875" style="614" customWidth="1"/>
    <col min="5476" max="5477" width="0.5" style="614" customWidth="1"/>
    <col min="5478" max="5478" width="3.125" style="614" customWidth="1"/>
    <col min="5479" max="5480" width="0.5" style="614" customWidth="1"/>
    <col min="5481" max="5481" width="2.875" style="614" customWidth="1"/>
    <col min="5482" max="5483" width="0.5" style="614" customWidth="1"/>
    <col min="5484" max="5484" width="3.375" style="614" customWidth="1"/>
    <col min="5485" max="5485" width="0.375" style="614" customWidth="1"/>
    <col min="5486" max="5486" width="0.5" style="614" customWidth="1"/>
    <col min="5487" max="5487" width="3.375" style="614" customWidth="1"/>
    <col min="5488" max="5489" width="0.5" style="614" customWidth="1"/>
    <col min="5490" max="5490" width="2.625" style="614" customWidth="1"/>
    <col min="5491" max="5492" width="0.5" style="614" customWidth="1"/>
    <col min="5493" max="5493" width="2.625" style="614" customWidth="1"/>
    <col min="5494" max="5495" width="0.5" style="614" customWidth="1"/>
    <col min="5496" max="5496" width="2.625" style="614" customWidth="1"/>
    <col min="5497" max="5498" width="0.5" style="614" customWidth="1"/>
    <col min="5499" max="5499" width="2.625" style="614" customWidth="1"/>
    <col min="5500" max="5501" width="0.5" style="614" customWidth="1"/>
    <col min="5502" max="5502" width="2.625" style="614" customWidth="1"/>
    <col min="5503" max="5504" width="0.5" style="614" customWidth="1"/>
    <col min="5505" max="5505" width="2.625" style="614" customWidth="1"/>
    <col min="5506" max="5507" width="0.5" style="614" customWidth="1"/>
    <col min="5508" max="5508" width="2.625" style="614" customWidth="1"/>
    <col min="5509" max="5510" width="0.5" style="614" customWidth="1"/>
    <col min="5511" max="5511" width="2.625" style="614" customWidth="1"/>
    <col min="5512" max="5513" width="0.5" style="614" customWidth="1"/>
    <col min="5514" max="5514" width="2.625" style="614" customWidth="1"/>
    <col min="5515" max="5516" width="0.5" style="614" customWidth="1"/>
    <col min="5517" max="5517" width="2.625" style="614" customWidth="1"/>
    <col min="5518" max="5519" width="0.5" style="614" customWidth="1"/>
    <col min="5520" max="5520" width="2.625" style="614" customWidth="1"/>
    <col min="5521" max="5522" width="0.5" style="614" customWidth="1"/>
    <col min="5523" max="5523" width="2.625" style="614" customWidth="1"/>
    <col min="5524" max="5525" width="0.5" style="614" customWidth="1"/>
    <col min="5526" max="5526" width="2.625" style="614" customWidth="1"/>
    <col min="5527" max="5528" width="0.5" style="614" customWidth="1"/>
    <col min="5529" max="5529" width="2.625" style="614" customWidth="1"/>
    <col min="5530" max="5531" width="0.5" style="614" customWidth="1"/>
    <col min="5532" max="5532" width="2.625" style="614" customWidth="1"/>
    <col min="5533" max="5534" width="0.5" style="614" customWidth="1"/>
    <col min="5535" max="5535" width="2.625" style="614" customWidth="1"/>
    <col min="5536" max="5537" width="0.5" style="614" customWidth="1"/>
    <col min="5538" max="5538" width="2.625" style="614" customWidth="1"/>
    <col min="5539" max="5540" width="0.5" style="614" customWidth="1"/>
    <col min="5541" max="5541" width="2.625" style="614" customWidth="1"/>
    <col min="5542" max="5543" width="0.5" style="614" customWidth="1"/>
    <col min="5544" max="5544" width="2.625" style="614" customWidth="1"/>
    <col min="5545" max="5546" width="0.5" style="614" customWidth="1"/>
    <col min="5547" max="5547" width="2.625" style="614" customWidth="1"/>
    <col min="5548" max="5549" width="0.5" style="614" customWidth="1"/>
    <col min="5550" max="5550" width="2.625" style="614" customWidth="1"/>
    <col min="5551" max="5552" width="0.5" style="614" customWidth="1"/>
    <col min="5553" max="5553" width="2.625" style="614" customWidth="1"/>
    <col min="5554" max="5555" width="0.5" style="614" customWidth="1"/>
    <col min="5556" max="5556" width="2.625" style="614" customWidth="1"/>
    <col min="5557" max="5558" width="0.5" style="614" customWidth="1"/>
    <col min="5559" max="5559" width="2.625" style="614" customWidth="1"/>
    <col min="5560" max="5561" width="0.5" style="614" customWidth="1"/>
    <col min="5562" max="5562" width="2.625" style="614" customWidth="1"/>
    <col min="5563" max="5564" width="0.5" style="614" customWidth="1"/>
    <col min="5565" max="5565" width="2.625" style="614" customWidth="1"/>
    <col min="5566" max="5567" width="0.5" style="614" customWidth="1"/>
    <col min="5568" max="5568" width="2.625" style="614" customWidth="1"/>
    <col min="5569" max="5570" width="0.5" style="614" customWidth="1"/>
    <col min="5571" max="5571" width="2.625" style="614" customWidth="1"/>
    <col min="5572" max="5573" width="0.5" style="614" customWidth="1"/>
    <col min="5574" max="5574" width="2.625" style="614" customWidth="1"/>
    <col min="5575" max="5576" width="0.5" style="614" customWidth="1"/>
    <col min="5577" max="5577" width="2.625" style="614" customWidth="1"/>
    <col min="5578" max="5579" width="0.5" style="614" customWidth="1"/>
    <col min="5580" max="5580" width="2.625" style="614" customWidth="1"/>
    <col min="5581" max="5582" width="0.5" style="614" customWidth="1"/>
    <col min="5583" max="5583" width="2.625" style="614" customWidth="1"/>
    <col min="5584" max="5585" width="0.5" style="614" customWidth="1"/>
    <col min="5586" max="5586" width="2.625" style="614" customWidth="1"/>
    <col min="5587" max="5588" width="0.5" style="614" customWidth="1"/>
    <col min="5589" max="5589" width="2.625" style="614" customWidth="1"/>
    <col min="5590" max="5591" width="0.5" style="614" customWidth="1"/>
    <col min="5592" max="5592" width="2.625" style="614" customWidth="1"/>
    <col min="5593" max="5594" width="0.5" style="614" customWidth="1"/>
    <col min="5595" max="5595" width="2.625" style="614" customWidth="1"/>
    <col min="5596" max="5597" width="0.5" style="614" customWidth="1"/>
    <col min="5598" max="5598" width="2.625" style="614" customWidth="1"/>
    <col min="5599" max="5600" width="0.5" style="614" customWidth="1"/>
    <col min="5601" max="5601" width="2.625" style="614" customWidth="1"/>
    <col min="5602" max="5603" width="0.5" style="614" customWidth="1"/>
    <col min="5604" max="5604" width="2.625" style="614" customWidth="1"/>
    <col min="5605" max="5606" width="0.5" style="614" customWidth="1"/>
    <col min="5607" max="5607" width="2.625" style="614" customWidth="1"/>
    <col min="5608" max="5609" width="0.5" style="614" customWidth="1"/>
    <col min="5610" max="5610" width="2.625" style="614" customWidth="1"/>
    <col min="5611" max="5612" width="0.5" style="614" customWidth="1"/>
    <col min="5613" max="5613" width="2.625" style="614" customWidth="1"/>
    <col min="5614" max="5615" width="0.5" style="614" customWidth="1"/>
    <col min="5616" max="5616" width="2.625" style="614" customWidth="1"/>
    <col min="5617" max="5639" width="9" style="614"/>
    <col min="5640" max="5640" width="0.5" style="614" customWidth="1"/>
    <col min="5641" max="5641" width="2.625" style="614" customWidth="1"/>
    <col min="5642" max="5643" width="0.5" style="614" customWidth="1"/>
    <col min="5644" max="5644" width="2.125" style="614" customWidth="1"/>
    <col min="5645" max="5646" width="0.5" style="614" customWidth="1"/>
    <col min="5647" max="5647" width="5.625" style="614" customWidth="1"/>
    <col min="5648" max="5649" width="0.5" style="614" customWidth="1"/>
    <col min="5650" max="5650" width="2.5" style="614" customWidth="1"/>
    <col min="5651" max="5652" width="0.5" style="614" customWidth="1"/>
    <col min="5653" max="5653" width="2.5" style="614" customWidth="1"/>
    <col min="5654" max="5655" width="0.5" style="614" customWidth="1"/>
    <col min="5656" max="5656" width="2.5" style="614" customWidth="1"/>
    <col min="5657" max="5658" width="0.5" style="614" customWidth="1"/>
    <col min="5659" max="5659" width="2.375" style="614" customWidth="1"/>
    <col min="5660" max="5661" width="0.5" style="614" customWidth="1"/>
    <col min="5662" max="5662" width="2.5" style="614" customWidth="1"/>
    <col min="5663" max="5664" width="0.5" style="614" customWidth="1"/>
    <col min="5665" max="5665" width="2.5" style="614" customWidth="1"/>
    <col min="5666" max="5667" width="0.5" style="614" customWidth="1"/>
    <col min="5668" max="5668" width="2.5" style="614" customWidth="1"/>
    <col min="5669" max="5670" width="0.5" style="614" customWidth="1"/>
    <col min="5671" max="5671" width="2.5" style="614" customWidth="1"/>
    <col min="5672" max="5673" width="0.5" style="614" customWidth="1"/>
    <col min="5674" max="5674" width="2.5" style="614" customWidth="1"/>
    <col min="5675" max="5676" width="0.5" style="614" customWidth="1"/>
    <col min="5677" max="5677" width="2.5" style="614" customWidth="1"/>
    <col min="5678" max="5679" width="0.5" style="614" customWidth="1"/>
    <col min="5680" max="5680" width="2.5" style="614" customWidth="1"/>
    <col min="5681" max="5682" width="0.5" style="614" customWidth="1"/>
    <col min="5683" max="5683" width="2.625" style="614" customWidth="1"/>
    <col min="5684" max="5685" width="0.5" style="614" customWidth="1"/>
    <col min="5686" max="5686" width="2.625" style="614" customWidth="1"/>
    <col min="5687" max="5688" width="0.5" style="614" customWidth="1"/>
    <col min="5689" max="5689" width="2.625" style="614" customWidth="1"/>
    <col min="5690" max="5691" width="0.5" style="614" customWidth="1"/>
    <col min="5692" max="5692" width="2.625" style="614" customWidth="1"/>
    <col min="5693" max="5694" width="0.5" style="614" customWidth="1"/>
    <col min="5695" max="5695" width="2.625" style="614" customWidth="1"/>
    <col min="5696" max="5697" width="0.5" style="614" customWidth="1"/>
    <col min="5698" max="5698" width="5.875" style="614" customWidth="1"/>
    <col min="5699" max="5700" width="0.5" style="614" customWidth="1"/>
    <col min="5701" max="5701" width="5.125" style="614" customWidth="1"/>
    <col min="5702" max="5703" width="0.5" style="614" customWidth="1"/>
    <col min="5704" max="5704" width="3.125" style="614" customWidth="1"/>
    <col min="5705" max="5706" width="0.5" style="614" customWidth="1"/>
    <col min="5707" max="5707" width="2.875" style="614" customWidth="1"/>
    <col min="5708" max="5709" width="0.5" style="614" customWidth="1"/>
    <col min="5710" max="5710" width="3.125" style="614" customWidth="1"/>
    <col min="5711" max="5712" width="0.5" style="614" customWidth="1"/>
    <col min="5713" max="5713" width="2.875" style="614" customWidth="1"/>
    <col min="5714" max="5715" width="0.5" style="614" customWidth="1"/>
    <col min="5716" max="5716" width="3.125" style="614" customWidth="1"/>
    <col min="5717" max="5718" width="0.5" style="614" customWidth="1"/>
    <col min="5719" max="5719" width="2.875" style="614" customWidth="1"/>
    <col min="5720" max="5721" width="0.5" style="614" customWidth="1"/>
    <col min="5722" max="5722" width="3.125" style="614" customWidth="1"/>
    <col min="5723" max="5724" width="0.5" style="614" customWidth="1"/>
    <col min="5725" max="5725" width="2.875" style="614" customWidth="1"/>
    <col min="5726" max="5727" width="0.5" style="614" customWidth="1"/>
    <col min="5728" max="5728" width="3.125" style="614" customWidth="1"/>
    <col min="5729" max="5730" width="0.5" style="614" customWidth="1"/>
    <col min="5731" max="5731" width="2.875" style="614" customWidth="1"/>
    <col min="5732" max="5733" width="0.5" style="614" customWidth="1"/>
    <col min="5734" max="5734" width="3.125" style="614" customWidth="1"/>
    <col min="5735" max="5736" width="0.5" style="614" customWidth="1"/>
    <col min="5737" max="5737" width="2.875" style="614" customWidth="1"/>
    <col min="5738" max="5739" width="0.5" style="614" customWidth="1"/>
    <col min="5740" max="5740" width="3.375" style="614" customWidth="1"/>
    <col min="5741" max="5741" width="0.375" style="614" customWidth="1"/>
    <col min="5742" max="5742" width="0.5" style="614" customWidth="1"/>
    <col min="5743" max="5743" width="3.375" style="614" customWidth="1"/>
    <col min="5744" max="5745" width="0.5" style="614" customWidth="1"/>
    <col min="5746" max="5746" width="2.625" style="614" customWidth="1"/>
    <col min="5747" max="5748" width="0.5" style="614" customWidth="1"/>
    <col min="5749" max="5749" width="2.625" style="614" customWidth="1"/>
    <col min="5750" max="5751" width="0.5" style="614" customWidth="1"/>
    <col min="5752" max="5752" width="2.625" style="614" customWidth="1"/>
    <col min="5753" max="5754" width="0.5" style="614" customWidth="1"/>
    <col min="5755" max="5755" width="2.625" style="614" customWidth="1"/>
    <col min="5756" max="5757" width="0.5" style="614" customWidth="1"/>
    <col min="5758" max="5758" width="2.625" style="614" customWidth="1"/>
    <col min="5759" max="5760" width="0.5" style="614" customWidth="1"/>
    <col min="5761" max="5761" width="2.625" style="614" customWidth="1"/>
    <col min="5762" max="5763" width="0.5" style="614" customWidth="1"/>
    <col min="5764" max="5764" width="2.625" style="614" customWidth="1"/>
    <col min="5765" max="5766" width="0.5" style="614" customWidth="1"/>
    <col min="5767" max="5767" width="2.625" style="614" customWidth="1"/>
    <col min="5768" max="5769" width="0.5" style="614" customWidth="1"/>
    <col min="5770" max="5770" width="2.625" style="614" customWidth="1"/>
    <col min="5771" max="5772" width="0.5" style="614" customWidth="1"/>
    <col min="5773" max="5773" width="2.625" style="614" customWidth="1"/>
    <col min="5774" max="5775" width="0.5" style="614" customWidth="1"/>
    <col min="5776" max="5776" width="2.625" style="614" customWidth="1"/>
    <col min="5777" max="5778" width="0.5" style="614" customWidth="1"/>
    <col min="5779" max="5779" width="2.625" style="614" customWidth="1"/>
    <col min="5780" max="5781" width="0.5" style="614" customWidth="1"/>
    <col min="5782" max="5782" width="2.625" style="614" customWidth="1"/>
    <col min="5783" max="5784" width="0.5" style="614" customWidth="1"/>
    <col min="5785" max="5785" width="2.625" style="614" customWidth="1"/>
    <col min="5786" max="5787" width="0.5" style="614" customWidth="1"/>
    <col min="5788" max="5788" width="2.625" style="614" customWidth="1"/>
    <col min="5789" max="5790" width="0.5" style="614" customWidth="1"/>
    <col min="5791" max="5791" width="2.625" style="614" customWidth="1"/>
    <col min="5792" max="5793" width="0.5" style="614" customWidth="1"/>
    <col min="5794" max="5794" width="2.625" style="614" customWidth="1"/>
    <col min="5795" max="5796" width="0.5" style="614" customWidth="1"/>
    <col min="5797" max="5797" width="2.625" style="614" customWidth="1"/>
    <col min="5798" max="5799" width="0.5" style="614" customWidth="1"/>
    <col min="5800" max="5800" width="2.625" style="614" customWidth="1"/>
    <col min="5801" max="5802" width="0.5" style="614" customWidth="1"/>
    <col min="5803" max="5803" width="2.625" style="614" customWidth="1"/>
    <col min="5804" max="5805" width="0.5" style="614" customWidth="1"/>
    <col min="5806" max="5806" width="2.625" style="614" customWidth="1"/>
    <col min="5807" max="5808" width="0.5" style="614" customWidth="1"/>
    <col min="5809" max="5809" width="2.625" style="614" customWidth="1"/>
    <col min="5810" max="5811" width="0.5" style="614" customWidth="1"/>
    <col min="5812" max="5812" width="2.625" style="614" customWidth="1"/>
    <col min="5813" max="5814" width="0.5" style="614" customWidth="1"/>
    <col min="5815" max="5815" width="2.625" style="614" customWidth="1"/>
    <col min="5816" max="5817" width="0.5" style="614" customWidth="1"/>
    <col min="5818" max="5818" width="2.625" style="614" customWidth="1"/>
    <col min="5819" max="5820" width="0.5" style="614" customWidth="1"/>
    <col min="5821" max="5821" width="2.625" style="614" customWidth="1"/>
    <col min="5822" max="5823" width="0.5" style="614" customWidth="1"/>
    <col min="5824" max="5824" width="2.625" style="614" customWidth="1"/>
    <col min="5825" max="5826" width="0.5" style="614" customWidth="1"/>
    <col min="5827" max="5827" width="2.625" style="614" customWidth="1"/>
    <col min="5828" max="5829" width="0.5" style="614" customWidth="1"/>
    <col min="5830" max="5830" width="2.625" style="614" customWidth="1"/>
    <col min="5831" max="5832" width="0.5" style="614" customWidth="1"/>
    <col min="5833" max="5833" width="2.625" style="614" customWidth="1"/>
    <col min="5834" max="5835" width="0.5" style="614" customWidth="1"/>
    <col min="5836" max="5836" width="2.625" style="614" customWidth="1"/>
    <col min="5837" max="5838" width="0.5" style="614" customWidth="1"/>
    <col min="5839" max="5839" width="2.625" style="614" customWidth="1"/>
    <col min="5840" max="5841" width="0.5" style="614" customWidth="1"/>
    <col min="5842" max="5842" width="2.625" style="614" customWidth="1"/>
    <col min="5843" max="5844" width="0.5" style="614" customWidth="1"/>
    <col min="5845" max="5845" width="2.625" style="614" customWidth="1"/>
    <col min="5846" max="5847" width="0.5" style="614" customWidth="1"/>
    <col min="5848" max="5848" width="2.625" style="614" customWidth="1"/>
    <col min="5849" max="5850" width="0.5" style="614" customWidth="1"/>
    <col min="5851" max="5851" width="2.625" style="614" customWidth="1"/>
    <col min="5852" max="5853" width="0.5" style="614" customWidth="1"/>
    <col min="5854" max="5854" width="2.625" style="614" customWidth="1"/>
    <col min="5855" max="5856" width="0.5" style="614" customWidth="1"/>
    <col min="5857" max="5857" width="2.625" style="614" customWidth="1"/>
    <col min="5858" max="5859" width="0.5" style="614" customWidth="1"/>
    <col min="5860" max="5860" width="2.625" style="614" customWidth="1"/>
    <col min="5861" max="5862" width="0.5" style="614" customWidth="1"/>
    <col min="5863" max="5863" width="2.625" style="614" customWidth="1"/>
    <col min="5864" max="5865" width="0.5" style="614" customWidth="1"/>
    <col min="5866" max="5866" width="2.625" style="614" customWidth="1"/>
    <col min="5867" max="5868" width="0.5" style="614" customWidth="1"/>
    <col min="5869" max="5869" width="2.625" style="614" customWidth="1"/>
    <col min="5870" max="5871" width="0.5" style="614" customWidth="1"/>
    <col min="5872" max="5872" width="2.625" style="614" customWidth="1"/>
    <col min="5873" max="5895" width="9" style="614"/>
    <col min="5896" max="5896" width="0.5" style="614" customWidth="1"/>
    <col min="5897" max="5897" width="2.625" style="614" customWidth="1"/>
    <col min="5898" max="5899" width="0.5" style="614" customWidth="1"/>
    <col min="5900" max="5900" width="2.125" style="614" customWidth="1"/>
    <col min="5901" max="5902" width="0.5" style="614" customWidth="1"/>
    <col min="5903" max="5903" width="5.625" style="614" customWidth="1"/>
    <col min="5904" max="5905" width="0.5" style="614" customWidth="1"/>
    <col min="5906" max="5906" width="2.5" style="614" customWidth="1"/>
    <col min="5907" max="5908" width="0.5" style="614" customWidth="1"/>
    <col min="5909" max="5909" width="2.5" style="614" customWidth="1"/>
    <col min="5910" max="5911" width="0.5" style="614" customWidth="1"/>
    <col min="5912" max="5912" width="2.5" style="614" customWidth="1"/>
    <col min="5913" max="5914" width="0.5" style="614" customWidth="1"/>
    <col min="5915" max="5915" width="2.375" style="614" customWidth="1"/>
    <col min="5916" max="5917" width="0.5" style="614" customWidth="1"/>
    <col min="5918" max="5918" width="2.5" style="614" customWidth="1"/>
    <col min="5919" max="5920" width="0.5" style="614" customWidth="1"/>
    <col min="5921" max="5921" width="2.5" style="614" customWidth="1"/>
    <col min="5922" max="5923" width="0.5" style="614" customWidth="1"/>
    <col min="5924" max="5924" width="2.5" style="614" customWidth="1"/>
    <col min="5925" max="5926" width="0.5" style="614" customWidth="1"/>
    <col min="5927" max="5927" width="2.5" style="614" customWidth="1"/>
    <col min="5928" max="5929" width="0.5" style="614" customWidth="1"/>
    <col min="5930" max="5930" width="2.5" style="614" customWidth="1"/>
    <col min="5931" max="5932" width="0.5" style="614" customWidth="1"/>
    <col min="5933" max="5933" width="2.5" style="614" customWidth="1"/>
    <col min="5934" max="5935" width="0.5" style="614" customWidth="1"/>
    <col min="5936" max="5936" width="2.5" style="614" customWidth="1"/>
    <col min="5937" max="5938" width="0.5" style="614" customWidth="1"/>
    <col min="5939" max="5939" width="2.625" style="614" customWidth="1"/>
    <col min="5940" max="5941" width="0.5" style="614" customWidth="1"/>
    <col min="5942" max="5942" width="2.625" style="614" customWidth="1"/>
    <col min="5943" max="5944" width="0.5" style="614" customWidth="1"/>
    <col min="5945" max="5945" width="2.625" style="614" customWidth="1"/>
    <col min="5946" max="5947" width="0.5" style="614" customWidth="1"/>
    <col min="5948" max="5948" width="2.625" style="614" customWidth="1"/>
    <col min="5949" max="5950" width="0.5" style="614" customWidth="1"/>
    <col min="5951" max="5951" width="2.625" style="614" customWidth="1"/>
    <col min="5952" max="5953" width="0.5" style="614" customWidth="1"/>
    <col min="5954" max="5954" width="5.875" style="614" customWidth="1"/>
    <col min="5955" max="5956" width="0.5" style="614" customWidth="1"/>
    <col min="5957" max="5957" width="5.125" style="614" customWidth="1"/>
    <col min="5958" max="5959" width="0.5" style="614" customWidth="1"/>
    <col min="5960" max="5960" width="3.125" style="614" customWidth="1"/>
    <col min="5961" max="5962" width="0.5" style="614" customWidth="1"/>
    <col min="5963" max="5963" width="2.875" style="614" customWidth="1"/>
    <col min="5964" max="5965" width="0.5" style="614" customWidth="1"/>
    <col min="5966" max="5966" width="3.125" style="614" customWidth="1"/>
    <col min="5967" max="5968" width="0.5" style="614" customWidth="1"/>
    <col min="5969" max="5969" width="2.875" style="614" customWidth="1"/>
    <col min="5970" max="5971" width="0.5" style="614" customWidth="1"/>
    <col min="5972" max="5972" width="3.125" style="614" customWidth="1"/>
    <col min="5973" max="5974" width="0.5" style="614" customWidth="1"/>
    <col min="5975" max="5975" width="2.875" style="614" customWidth="1"/>
    <col min="5976" max="5977" width="0.5" style="614" customWidth="1"/>
    <col min="5978" max="5978" width="3.125" style="614" customWidth="1"/>
    <col min="5979" max="5980" width="0.5" style="614" customWidth="1"/>
    <col min="5981" max="5981" width="2.875" style="614" customWidth="1"/>
    <col min="5982" max="5983" width="0.5" style="614" customWidth="1"/>
    <col min="5984" max="5984" width="3.125" style="614" customWidth="1"/>
    <col min="5985" max="5986" width="0.5" style="614" customWidth="1"/>
    <col min="5987" max="5987" width="2.875" style="614" customWidth="1"/>
    <col min="5988" max="5989" width="0.5" style="614" customWidth="1"/>
    <col min="5990" max="5990" width="3.125" style="614" customWidth="1"/>
    <col min="5991" max="5992" width="0.5" style="614" customWidth="1"/>
    <col min="5993" max="5993" width="2.875" style="614" customWidth="1"/>
    <col min="5994" max="5995" width="0.5" style="614" customWidth="1"/>
    <col min="5996" max="5996" width="3.375" style="614" customWidth="1"/>
    <col min="5997" max="5997" width="0.375" style="614" customWidth="1"/>
    <col min="5998" max="5998" width="0.5" style="614" customWidth="1"/>
    <col min="5999" max="5999" width="3.375" style="614" customWidth="1"/>
    <col min="6000" max="6001" width="0.5" style="614" customWidth="1"/>
    <col min="6002" max="6002" width="2.625" style="614" customWidth="1"/>
    <col min="6003" max="6004" width="0.5" style="614" customWidth="1"/>
    <col min="6005" max="6005" width="2.625" style="614" customWidth="1"/>
    <col min="6006" max="6007" width="0.5" style="614" customWidth="1"/>
    <col min="6008" max="6008" width="2.625" style="614" customWidth="1"/>
    <col min="6009" max="6010" width="0.5" style="614" customWidth="1"/>
    <col min="6011" max="6011" width="2.625" style="614" customWidth="1"/>
    <col min="6012" max="6013" width="0.5" style="614" customWidth="1"/>
    <col min="6014" max="6014" width="2.625" style="614" customWidth="1"/>
    <col min="6015" max="6016" width="0.5" style="614" customWidth="1"/>
    <col min="6017" max="6017" width="2.625" style="614" customWidth="1"/>
    <col min="6018" max="6019" width="0.5" style="614" customWidth="1"/>
    <col min="6020" max="6020" width="2.625" style="614" customWidth="1"/>
    <col min="6021" max="6022" width="0.5" style="614" customWidth="1"/>
    <col min="6023" max="6023" width="2.625" style="614" customWidth="1"/>
    <col min="6024" max="6025" width="0.5" style="614" customWidth="1"/>
    <col min="6026" max="6026" width="2.625" style="614" customWidth="1"/>
    <col min="6027" max="6028" width="0.5" style="614" customWidth="1"/>
    <col min="6029" max="6029" width="2.625" style="614" customWidth="1"/>
    <col min="6030" max="6031" width="0.5" style="614" customWidth="1"/>
    <col min="6032" max="6032" width="2.625" style="614" customWidth="1"/>
    <col min="6033" max="6034" width="0.5" style="614" customWidth="1"/>
    <col min="6035" max="6035" width="2.625" style="614" customWidth="1"/>
    <col min="6036" max="6037" width="0.5" style="614" customWidth="1"/>
    <col min="6038" max="6038" width="2.625" style="614" customWidth="1"/>
    <col min="6039" max="6040" width="0.5" style="614" customWidth="1"/>
    <col min="6041" max="6041" width="2.625" style="614" customWidth="1"/>
    <col min="6042" max="6043" width="0.5" style="614" customWidth="1"/>
    <col min="6044" max="6044" width="2.625" style="614" customWidth="1"/>
    <col min="6045" max="6046" width="0.5" style="614" customWidth="1"/>
    <col min="6047" max="6047" width="2.625" style="614" customWidth="1"/>
    <col min="6048" max="6049" width="0.5" style="614" customWidth="1"/>
    <col min="6050" max="6050" width="2.625" style="614" customWidth="1"/>
    <col min="6051" max="6052" width="0.5" style="614" customWidth="1"/>
    <col min="6053" max="6053" width="2.625" style="614" customWidth="1"/>
    <col min="6054" max="6055" width="0.5" style="614" customWidth="1"/>
    <col min="6056" max="6056" width="2.625" style="614" customWidth="1"/>
    <col min="6057" max="6058" width="0.5" style="614" customWidth="1"/>
    <col min="6059" max="6059" width="2.625" style="614" customWidth="1"/>
    <col min="6060" max="6061" width="0.5" style="614" customWidth="1"/>
    <col min="6062" max="6062" width="2.625" style="614" customWidth="1"/>
    <col min="6063" max="6064" width="0.5" style="614" customWidth="1"/>
    <col min="6065" max="6065" width="2.625" style="614" customWidth="1"/>
    <col min="6066" max="6067" width="0.5" style="614" customWidth="1"/>
    <col min="6068" max="6068" width="2.625" style="614" customWidth="1"/>
    <col min="6069" max="6070" width="0.5" style="614" customWidth="1"/>
    <col min="6071" max="6071" width="2.625" style="614" customWidth="1"/>
    <col min="6072" max="6073" width="0.5" style="614" customWidth="1"/>
    <col min="6074" max="6074" width="2.625" style="614" customWidth="1"/>
    <col min="6075" max="6076" width="0.5" style="614" customWidth="1"/>
    <col min="6077" max="6077" width="2.625" style="614" customWidth="1"/>
    <col min="6078" max="6079" width="0.5" style="614" customWidth="1"/>
    <col min="6080" max="6080" width="2.625" style="614" customWidth="1"/>
    <col min="6081" max="6082" width="0.5" style="614" customWidth="1"/>
    <col min="6083" max="6083" width="2.625" style="614" customWidth="1"/>
    <col min="6084" max="6085" width="0.5" style="614" customWidth="1"/>
    <col min="6086" max="6086" width="2.625" style="614" customWidth="1"/>
    <col min="6087" max="6088" width="0.5" style="614" customWidth="1"/>
    <col min="6089" max="6089" width="2.625" style="614" customWidth="1"/>
    <col min="6090" max="6091" width="0.5" style="614" customWidth="1"/>
    <col min="6092" max="6092" width="2.625" style="614" customWidth="1"/>
    <col min="6093" max="6094" width="0.5" style="614" customWidth="1"/>
    <col min="6095" max="6095" width="2.625" style="614" customWidth="1"/>
    <col min="6096" max="6097" width="0.5" style="614" customWidth="1"/>
    <col min="6098" max="6098" width="2.625" style="614" customWidth="1"/>
    <col min="6099" max="6100" width="0.5" style="614" customWidth="1"/>
    <col min="6101" max="6101" width="2.625" style="614" customWidth="1"/>
    <col min="6102" max="6103" width="0.5" style="614" customWidth="1"/>
    <col min="6104" max="6104" width="2.625" style="614" customWidth="1"/>
    <col min="6105" max="6106" width="0.5" style="614" customWidth="1"/>
    <col min="6107" max="6107" width="2.625" style="614" customWidth="1"/>
    <col min="6108" max="6109" width="0.5" style="614" customWidth="1"/>
    <col min="6110" max="6110" width="2.625" style="614" customWidth="1"/>
    <col min="6111" max="6112" width="0.5" style="614" customWidth="1"/>
    <col min="6113" max="6113" width="2.625" style="614" customWidth="1"/>
    <col min="6114" max="6115" width="0.5" style="614" customWidth="1"/>
    <col min="6116" max="6116" width="2.625" style="614" customWidth="1"/>
    <col min="6117" max="6118" width="0.5" style="614" customWidth="1"/>
    <col min="6119" max="6119" width="2.625" style="614" customWidth="1"/>
    <col min="6120" max="6121" width="0.5" style="614" customWidth="1"/>
    <col min="6122" max="6122" width="2.625" style="614" customWidth="1"/>
    <col min="6123" max="6124" width="0.5" style="614" customWidth="1"/>
    <col min="6125" max="6125" width="2.625" style="614" customWidth="1"/>
    <col min="6126" max="6127" width="0.5" style="614" customWidth="1"/>
    <col min="6128" max="6128" width="2.625" style="614" customWidth="1"/>
    <col min="6129" max="6151" width="9" style="614"/>
    <col min="6152" max="6152" width="0.5" style="614" customWidth="1"/>
    <col min="6153" max="6153" width="2.625" style="614" customWidth="1"/>
    <col min="6154" max="6155" width="0.5" style="614" customWidth="1"/>
    <col min="6156" max="6156" width="2.125" style="614" customWidth="1"/>
    <col min="6157" max="6158" width="0.5" style="614" customWidth="1"/>
    <col min="6159" max="6159" width="5.625" style="614" customWidth="1"/>
    <col min="6160" max="6161" width="0.5" style="614" customWidth="1"/>
    <col min="6162" max="6162" width="2.5" style="614" customWidth="1"/>
    <col min="6163" max="6164" width="0.5" style="614" customWidth="1"/>
    <col min="6165" max="6165" width="2.5" style="614" customWidth="1"/>
    <col min="6166" max="6167" width="0.5" style="614" customWidth="1"/>
    <col min="6168" max="6168" width="2.5" style="614" customWidth="1"/>
    <col min="6169" max="6170" width="0.5" style="614" customWidth="1"/>
    <col min="6171" max="6171" width="2.375" style="614" customWidth="1"/>
    <col min="6172" max="6173" width="0.5" style="614" customWidth="1"/>
    <col min="6174" max="6174" width="2.5" style="614" customWidth="1"/>
    <col min="6175" max="6176" width="0.5" style="614" customWidth="1"/>
    <col min="6177" max="6177" width="2.5" style="614" customWidth="1"/>
    <col min="6178" max="6179" width="0.5" style="614" customWidth="1"/>
    <col min="6180" max="6180" width="2.5" style="614" customWidth="1"/>
    <col min="6181" max="6182" width="0.5" style="614" customWidth="1"/>
    <col min="6183" max="6183" width="2.5" style="614" customWidth="1"/>
    <col min="6184" max="6185" width="0.5" style="614" customWidth="1"/>
    <col min="6186" max="6186" width="2.5" style="614" customWidth="1"/>
    <col min="6187" max="6188" width="0.5" style="614" customWidth="1"/>
    <col min="6189" max="6189" width="2.5" style="614" customWidth="1"/>
    <col min="6190" max="6191" width="0.5" style="614" customWidth="1"/>
    <col min="6192" max="6192" width="2.5" style="614" customWidth="1"/>
    <col min="6193" max="6194" width="0.5" style="614" customWidth="1"/>
    <col min="6195" max="6195" width="2.625" style="614" customWidth="1"/>
    <col min="6196" max="6197" width="0.5" style="614" customWidth="1"/>
    <col min="6198" max="6198" width="2.625" style="614" customWidth="1"/>
    <col min="6199" max="6200" width="0.5" style="614" customWidth="1"/>
    <col min="6201" max="6201" width="2.625" style="614" customWidth="1"/>
    <col min="6202" max="6203" width="0.5" style="614" customWidth="1"/>
    <col min="6204" max="6204" width="2.625" style="614" customWidth="1"/>
    <col min="6205" max="6206" width="0.5" style="614" customWidth="1"/>
    <col min="6207" max="6207" width="2.625" style="614" customWidth="1"/>
    <col min="6208" max="6209" width="0.5" style="614" customWidth="1"/>
    <col min="6210" max="6210" width="5.875" style="614" customWidth="1"/>
    <col min="6211" max="6212" width="0.5" style="614" customWidth="1"/>
    <col min="6213" max="6213" width="5.125" style="614" customWidth="1"/>
    <col min="6214" max="6215" width="0.5" style="614" customWidth="1"/>
    <col min="6216" max="6216" width="3.125" style="614" customWidth="1"/>
    <col min="6217" max="6218" width="0.5" style="614" customWidth="1"/>
    <col min="6219" max="6219" width="2.875" style="614" customWidth="1"/>
    <col min="6220" max="6221" width="0.5" style="614" customWidth="1"/>
    <col min="6222" max="6222" width="3.125" style="614" customWidth="1"/>
    <col min="6223" max="6224" width="0.5" style="614" customWidth="1"/>
    <col min="6225" max="6225" width="2.875" style="614" customWidth="1"/>
    <col min="6226" max="6227" width="0.5" style="614" customWidth="1"/>
    <col min="6228" max="6228" width="3.125" style="614" customWidth="1"/>
    <col min="6229" max="6230" width="0.5" style="614" customWidth="1"/>
    <col min="6231" max="6231" width="2.875" style="614" customWidth="1"/>
    <col min="6232" max="6233" width="0.5" style="614" customWidth="1"/>
    <col min="6234" max="6234" width="3.125" style="614" customWidth="1"/>
    <col min="6235" max="6236" width="0.5" style="614" customWidth="1"/>
    <col min="6237" max="6237" width="2.875" style="614" customWidth="1"/>
    <col min="6238" max="6239" width="0.5" style="614" customWidth="1"/>
    <col min="6240" max="6240" width="3.125" style="614" customWidth="1"/>
    <col min="6241" max="6242" width="0.5" style="614" customWidth="1"/>
    <col min="6243" max="6243" width="2.875" style="614" customWidth="1"/>
    <col min="6244" max="6245" width="0.5" style="614" customWidth="1"/>
    <col min="6246" max="6246" width="3.125" style="614" customWidth="1"/>
    <col min="6247" max="6248" width="0.5" style="614" customWidth="1"/>
    <col min="6249" max="6249" width="2.875" style="614" customWidth="1"/>
    <col min="6250" max="6251" width="0.5" style="614" customWidth="1"/>
    <col min="6252" max="6252" width="3.375" style="614" customWidth="1"/>
    <col min="6253" max="6253" width="0.375" style="614" customWidth="1"/>
    <col min="6254" max="6254" width="0.5" style="614" customWidth="1"/>
    <col min="6255" max="6255" width="3.375" style="614" customWidth="1"/>
    <col min="6256" max="6257" width="0.5" style="614" customWidth="1"/>
    <col min="6258" max="6258" width="2.625" style="614" customWidth="1"/>
    <col min="6259" max="6260" width="0.5" style="614" customWidth="1"/>
    <col min="6261" max="6261" width="2.625" style="614" customWidth="1"/>
    <col min="6262" max="6263" width="0.5" style="614" customWidth="1"/>
    <col min="6264" max="6264" width="2.625" style="614" customWidth="1"/>
    <col min="6265" max="6266" width="0.5" style="614" customWidth="1"/>
    <col min="6267" max="6267" width="2.625" style="614" customWidth="1"/>
    <col min="6268" max="6269" width="0.5" style="614" customWidth="1"/>
    <col min="6270" max="6270" width="2.625" style="614" customWidth="1"/>
    <col min="6271" max="6272" width="0.5" style="614" customWidth="1"/>
    <col min="6273" max="6273" width="2.625" style="614" customWidth="1"/>
    <col min="6274" max="6275" width="0.5" style="614" customWidth="1"/>
    <col min="6276" max="6276" width="2.625" style="614" customWidth="1"/>
    <col min="6277" max="6278" width="0.5" style="614" customWidth="1"/>
    <col min="6279" max="6279" width="2.625" style="614" customWidth="1"/>
    <col min="6280" max="6281" width="0.5" style="614" customWidth="1"/>
    <col min="6282" max="6282" width="2.625" style="614" customWidth="1"/>
    <col min="6283" max="6284" width="0.5" style="614" customWidth="1"/>
    <col min="6285" max="6285" width="2.625" style="614" customWidth="1"/>
    <col min="6286" max="6287" width="0.5" style="614" customWidth="1"/>
    <col min="6288" max="6288" width="2.625" style="614" customWidth="1"/>
    <col min="6289" max="6290" width="0.5" style="614" customWidth="1"/>
    <col min="6291" max="6291" width="2.625" style="614" customWidth="1"/>
    <col min="6292" max="6293" width="0.5" style="614" customWidth="1"/>
    <col min="6294" max="6294" width="2.625" style="614" customWidth="1"/>
    <col min="6295" max="6296" width="0.5" style="614" customWidth="1"/>
    <col min="6297" max="6297" width="2.625" style="614" customWidth="1"/>
    <col min="6298" max="6299" width="0.5" style="614" customWidth="1"/>
    <col min="6300" max="6300" width="2.625" style="614" customWidth="1"/>
    <col min="6301" max="6302" width="0.5" style="614" customWidth="1"/>
    <col min="6303" max="6303" width="2.625" style="614" customWidth="1"/>
    <col min="6304" max="6305" width="0.5" style="614" customWidth="1"/>
    <col min="6306" max="6306" width="2.625" style="614" customWidth="1"/>
    <col min="6307" max="6308" width="0.5" style="614" customWidth="1"/>
    <col min="6309" max="6309" width="2.625" style="614" customWidth="1"/>
    <col min="6310" max="6311" width="0.5" style="614" customWidth="1"/>
    <col min="6312" max="6312" width="2.625" style="614" customWidth="1"/>
    <col min="6313" max="6314" width="0.5" style="614" customWidth="1"/>
    <col min="6315" max="6315" width="2.625" style="614" customWidth="1"/>
    <col min="6316" max="6317" width="0.5" style="614" customWidth="1"/>
    <col min="6318" max="6318" width="2.625" style="614" customWidth="1"/>
    <col min="6319" max="6320" width="0.5" style="614" customWidth="1"/>
    <col min="6321" max="6321" width="2.625" style="614" customWidth="1"/>
    <col min="6322" max="6323" width="0.5" style="614" customWidth="1"/>
    <col min="6324" max="6324" width="2.625" style="614" customWidth="1"/>
    <col min="6325" max="6326" width="0.5" style="614" customWidth="1"/>
    <col min="6327" max="6327" width="2.625" style="614" customWidth="1"/>
    <col min="6328" max="6329" width="0.5" style="614" customWidth="1"/>
    <col min="6330" max="6330" width="2.625" style="614" customWidth="1"/>
    <col min="6331" max="6332" width="0.5" style="614" customWidth="1"/>
    <col min="6333" max="6333" width="2.625" style="614" customWidth="1"/>
    <col min="6334" max="6335" width="0.5" style="614" customWidth="1"/>
    <col min="6336" max="6336" width="2.625" style="614" customWidth="1"/>
    <col min="6337" max="6338" width="0.5" style="614" customWidth="1"/>
    <col min="6339" max="6339" width="2.625" style="614" customWidth="1"/>
    <col min="6340" max="6341" width="0.5" style="614" customWidth="1"/>
    <col min="6342" max="6342" width="2.625" style="614" customWidth="1"/>
    <col min="6343" max="6344" width="0.5" style="614" customWidth="1"/>
    <col min="6345" max="6345" width="2.625" style="614" customWidth="1"/>
    <col min="6346" max="6347" width="0.5" style="614" customWidth="1"/>
    <col min="6348" max="6348" width="2.625" style="614" customWidth="1"/>
    <col min="6349" max="6350" width="0.5" style="614" customWidth="1"/>
    <col min="6351" max="6351" width="2.625" style="614" customWidth="1"/>
    <col min="6352" max="6353" width="0.5" style="614" customWidth="1"/>
    <col min="6354" max="6354" width="2.625" style="614" customWidth="1"/>
    <col min="6355" max="6356" width="0.5" style="614" customWidth="1"/>
    <col min="6357" max="6357" width="2.625" style="614" customWidth="1"/>
    <col min="6358" max="6359" width="0.5" style="614" customWidth="1"/>
    <col min="6360" max="6360" width="2.625" style="614" customWidth="1"/>
    <col min="6361" max="6362" width="0.5" style="614" customWidth="1"/>
    <col min="6363" max="6363" width="2.625" style="614" customWidth="1"/>
    <col min="6364" max="6365" width="0.5" style="614" customWidth="1"/>
    <col min="6366" max="6366" width="2.625" style="614" customWidth="1"/>
    <col min="6367" max="6368" width="0.5" style="614" customWidth="1"/>
    <col min="6369" max="6369" width="2.625" style="614" customWidth="1"/>
    <col min="6370" max="6371" width="0.5" style="614" customWidth="1"/>
    <col min="6372" max="6372" width="2.625" style="614" customWidth="1"/>
    <col min="6373" max="6374" width="0.5" style="614" customWidth="1"/>
    <col min="6375" max="6375" width="2.625" style="614" customWidth="1"/>
    <col min="6376" max="6377" width="0.5" style="614" customWidth="1"/>
    <col min="6378" max="6378" width="2.625" style="614" customWidth="1"/>
    <col min="6379" max="6380" width="0.5" style="614" customWidth="1"/>
    <col min="6381" max="6381" width="2.625" style="614" customWidth="1"/>
    <col min="6382" max="6383" width="0.5" style="614" customWidth="1"/>
    <col min="6384" max="6384" width="2.625" style="614" customWidth="1"/>
    <col min="6385" max="6407" width="9" style="614"/>
    <col min="6408" max="6408" width="0.5" style="614" customWidth="1"/>
    <col min="6409" max="6409" width="2.625" style="614" customWidth="1"/>
    <col min="6410" max="6411" width="0.5" style="614" customWidth="1"/>
    <col min="6412" max="6412" width="2.125" style="614" customWidth="1"/>
    <col min="6413" max="6414" width="0.5" style="614" customWidth="1"/>
    <col min="6415" max="6415" width="5.625" style="614" customWidth="1"/>
    <col min="6416" max="6417" width="0.5" style="614" customWidth="1"/>
    <col min="6418" max="6418" width="2.5" style="614" customWidth="1"/>
    <col min="6419" max="6420" width="0.5" style="614" customWidth="1"/>
    <col min="6421" max="6421" width="2.5" style="614" customWidth="1"/>
    <col min="6422" max="6423" width="0.5" style="614" customWidth="1"/>
    <col min="6424" max="6424" width="2.5" style="614" customWidth="1"/>
    <col min="6425" max="6426" width="0.5" style="614" customWidth="1"/>
    <col min="6427" max="6427" width="2.375" style="614" customWidth="1"/>
    <col min="6428" max="6429" width="0.5" style="614" customWidth="1"/>
    <col min="6430" max="6430" width="2.5" style="614" customWidth="1"/>
    <col min="6431" max="6432" width="0.5" style="614" customWidth="1"/>
    <col min="6433" max="6433" width="2.5" style="614" customWidth="1"/>
    <col min="6434" max="6435" width="0.5" style="614" customWidth="1"/>
    <col min="6436" max="6436" width="2.5" style="614" customWidth="1"/>
    <col min="6437" max="6438" width="0.5" style="614" customWidth="1"/>
    <col min="6439" max="6439" width="2.5" style="614" customWidth="1"/>
    <col min="6440" max="6441" width="0.5" style="614" customWidth="1"/>
    <col min="6442" max="6442" width="2.5" style="614" customWidth="1"/>
    <col min="6443" max="6444" width="0.5" style="614" customWidth="1"/>
    <col min="6445" max="6445" width="2.5" style="614" customWidth="1"/>
    <col min="6446" max="6447" width="0.5" style="614" customWidth="1"/>
    <col min="6448" max="6448" width="2.5" style="614" customWidth="1"/>
    <col min="6449" max="6450" width="0.5" style="614" customWidth="1"/>
    <col min="6451" max="6451" width="2.625" style="614" customWidth="1"/>
    <col min="6452" max="6453" width="0.5" style="614" customWidth="1"/>
    <col min="6454" max="6454" width="2.625" style="614" customWidth="1"/>
    <col min="6455" max="6456" width="0.5" style="614" customWidth="1"/>
    <col min="6457" max="6457" width="2.625" style="614" customWidth="1"/>
    <col min="6458" max="6459" width="0.5" style="614" customWidth="1"/>
    <col min="6460" max="6460" width="2.625" style="614" customWidth="1"/>
    <col min="6461" max="6462" width="0.5" style="614" customWidth="1"/>
    <col min="6463" max="6463" width="2.625" style="614" customWidth="1"/>
    <col min="6464" max="6465" width="0.5" style="614" customWidth="1"/>
    <col min="6466" max="6466" width="5.875" style="614" customWidth="1"/>
    <col min="6467" max="6468" width="0.5" style="614" customWidth="1"/>
    <col min="6469" max="6469" width="5.125" style="614" customWidth="1"/>
    <col min="6470" max="6471" width="0.5" style="614" customWidth="1"/>
    <col min="6472" max="6472" width="3.125" style="614" customWidth="1"/>
    <col min="6473" max="6474" width="0.5" style="614" customWidth="1"/>
    <col min="6475" max="6475" width="2.875" style="614" customWidth="1"/>
    <col min="6476" max="6477" width="0.5" style="614" customWidth="1"/>
    <col min="6478" max="6478" width="3.125" style="614" customWidth="1"/>
    <col min="6479" max="6480" width="0.5" style="614" customWidth="1"/>
    <col min="6481" max="6481" width="2.875" style="614" customWidth="1"/>
    <col min="6482" max="6483" width="0.5" style="614" customWidth="1"/>
    <col min="6484" max="6484" width="3.125" style="614" customWidth="1"/>
    <col min="6485" max="6486" width="0.5" style="614" customWidth="1"/>
    <col min="6487" max="6487" width="2.875" style="614" customWidth="1"/>
    <col min="6488" max="6489" width="0.5" style="614" customWidth="1"/>
    <col min="6490" max="6490" width="3.125" style="614" customWidth="1"/>
    <col min="6491" max="6492" width="0.5" style="614" customWidth="1"/>
    <col min="6493" max="6493" width="2.875" style="614" customWidth="1"/>
    <col min="6494" max="6495" width="0.5" style="614" customWidth="1"/>
    <col min="6496" max="6496" width="3.125" style="614" customWidth="1"/>
    <col min="6497" max="6498" width="0.5" style="614" customWidth="1"/>
    <col min="6499" max="6499" width="2.875" style="614" customWidth="1"/>
    <col min="6500" max="6501" width="0.5" style="614" customWidth="1"/>
    <col min="6502" max="6502" width="3.125" style="614" customWidth="1"/>
    <col min="6503" max="6504" width="0.5" style="614" customWidth="1"/>
    <col min="6505" max="6505" width="2.875" style="614" customWidth="1"/>
    <col min="6506" max="6507" width="0.5" style="614" customWidth="1"/>
    <col min="6508" max="6508" width="3.375" style="614" customWidth="1"/>
    <col min="6509" max="6509" width="0.375" style="614" customWidth="1"/>
    <col min="6510" max="6510" width="0.5" style="614" customWidth="1"/>
    <col min="6511" max="6511" width="3.375" style="614" customWidth="1"/>
    <col min="6512" max="6513" width="0.5" style="614" customWidth="1"/>
    <col min="6514" max="6514" width="2.625" style="614" customWidth="1"/>
    <col min="6515" max="6516" width="0.5" style="614" customWidth="1"/>
    <col min="6517" max="6517" width="2.625" style="614" customWidth="1"/>
    <col min="6518" max="6519" width="0.5" style="614" customWidth="1"/>
    <col min="6520" max="6520" width="2.625" style="614" customWidth="1"/>
    <col min="6521" max="6522" width="0.5" style="614" customWidth="1"/>
    <col min="6523" max="6523" width="2.625" style="614" customWidth="1"/>
    <col min="6524" max="6525" width="0.5" style="614" customWidth="1"/>
    <col min="6526" max="6526" width="2.625" style="614" customWidth="1"/>
    <col min="6527" max="6528" width="0.5" style="614" customWidth="1"/>
    <col min="6529" max="6529" width="2.625" style="614" customWidth="1"/>
    <col min="6530" max="6531" width="0.5" style="614" customWidth="1"/>
    <col min="6532" max="6532" width="2.625" style="614" customWidth="1"/>
    <col min="6533" max="6534" width="0.5" style="614" customWidth="1"/>
    <col min="6535" max="6535" width="2.625" style="614" customWidth="1"/>
    <col min="6536" max="6537" width="0.5" style="614" customWidth="1"/>
    <col min="6538" max="6538" width="2.625" style="614" customWidth="1"/>
    <col min="6539" max="6540" width="0.5" style="614" customWidth="1"/>
    <col min="6541" max="6541" width="2.625" style="614" customWidth="1"/>
    <col min="6542" max="6543" width="0.5" style="614" customWidth="1"/>
    <col min="6544" max="6544" width="2.625" style="614" customWidth="1"/>
    <col min="6545" max="6546" width="0.5" style="614" customWidth="1"/>
    <col min="6547" max="6547" width="2.625" style="614" customWidth="1"/>
    <col min="6548" max="6549" width="0.5" style="614" customWidth="1"/>
    <col min="6550" max="6550" width="2.625" style="614" customWidth="1"/>
    <col min="6551" max="6552" width="0.5" style="614" customWidth="1"/>
    <col min="6553" max="6553" width="2.625" style="614" customWidth="1"/>
    <col min="6554" max="6555" width="0.5" style="614" customWidth="1"/>
    <col min="6556" max="6556" width="2.625" style="614" customWidth="1"/>
    <col min="6557" max="6558" width="0.5" style="614" customWidth="1"/>
    <col min="6559" max="6559" width="2.625" style="614" customWidth="1"/>
    <col min="6560" max="6561" width="0.5" style="614" customWidth="1"/>
    <col min="6562" max="6562" width="2.625" style="614" customWidth="1"/>
    <col min="6563" max="6564" width="0.5" style="614" customWidth="1"/>
    <col min="6565" max="6565" width="2.625" style="614" customWidth="1"/>
    <col min="6566" max="6567" width="0.5" style="614" customWidth="1"/>
    <col min="6568" max="6568" width="2.625" style="614" customWidth="1"/>
    <col min="6569" max="6570" width="0.5" style="614" customWidth="1"/>
    <col min="6571" max="6571" width="2.625" style="614" customWidth="1"/>
    <col min="6572" max="6573" width="0.5" style="614" customWidth="1"/>
    <col min="6574" max="6574" width="2.625" style="614" customWidth="1"/>
    <col min="6575" max="6576" width="0.5" style="614" customWidth="1"/>
    <col min="6577" max="6577" width="2.625" style="614" customWidth="1"/>
    <col min="6578" max="6579" width="0.5" style="614" customWidth="1"/>
    <col min="6580" max="6580" width="2.625" style="614" customWidth="1"/>
    <col min="6581" max="6582" width="0.5" style="614" customWidth="1"/>
    <col min="6583" max="6583" width="2.625" style="614" customWidth="1"/>
    <col min="6584" max="6585" width="0.5" style="614" customWidth="1"/>
    <col min="6586" max="6586" width="2.625" style="614" customWidth="1"/>
    <col min="6587" max="6588" width="0.5" style="614" customWidth="1"/>
    <col min="6589" max="6589" width="2.625" style="614" customWidth="1"/>
    <col min="6590" max="6591" width="0.5" style="614" customWidth="1"/>
    <col min="6592" max="6592" width="2.625" style="614" customWidth="1"/>
    <col min="6593" max="6594" width="0.5" style="614" customWidth="1"/>
    <col min="6595" max="6595" width="2.625" style="614" customWidth="1"/>
    <col min="6596" max="6597" width="0.5" style="614" customWidth="1"/>
    <col min="6598" max="6598" width="2.625" style="614" customWidth="1"/>
    <col min="6599" max="6600" width="0.5" style="614" customWidth="1"/>
    <col min="6601" max="6601" width="2.625" style="614" customWidth="1"/>
    <col min="6602" max="6603" width="0.5" style="614" customWidth="1"/>
    <col min="6604" max="6604" width="2.625" style="614" customWidth="1"/>
    <col min="6605" max="6606" width="0.5" style="614" customWidth="1"/>
    <col min="6607" max="6607" width="2.625" style="614" customWidth="1"/>
    <col min="6608" max="6609" width="0.5" style="614" customWidth="1"/>
    <col min="6610" max="6610" width="2.625" style="614" customWidth="1"/>
    <col min="6611" max="6612" width="0.5" style="614" customWidth="1"/>
    <col min="6613" max="6613" width="2.625" style="614" customWidth="1"/>
    <col min="6614" max="6615" width="0.5" style="614" customWidth="1"/>
    <col min="6616" max="6616" width="2.625" style="614" customWidth="1"/>
    <col min="6617" max="6618" width="0.5" style="614" customWidth="1"/>
    <col min="6619" max="6619" width="2.625" style="614" customWidth="1"/>
    <col min="6620" max="6621" width="0.5" style="614" customWidth="1"/>
    <col min="6622" max="6622" width="2.625" style="614" customWidth="1"/>
    <col min="6623" max="6624" width="0.5" style="614" customWidth="1"/>
    <col min="6625" max="6625" width="2.625" style="614" customWidth="1"/>
    <col min="6626" max="6627" width="0.5" style="614" customWidth="1"/>
    <col min="6628" max="6628" width="2.625" style="614" customWidth="1"/>
    <col min="6629" max="6630" width="0.5" style="614" customWidth="1"/>
    <col min="6631" max="6631" width="2.625" style="614" customWidth="1"/>
    <col min="6632" max="6633" width="0.5" style="614" customWidth="1"/>
    <col min="6634" max="6634" width="2.625" style="614" customWidth="1"/>
    <col min="6635" max="6636" width="0.5" style="614" customWidth="1"/>
    <col min="6637" max="6637" width="2.625" style="614" customWidth="1"/>
    <col min="6638" max="6639" width="0.5" style="614" customWidth="1"/>
    <col min="6640" max="6640" width="2.625" style="614" customWidth="1"/>
    <col min="6641" max="6663" width="9" style="614"/>
    <col min="6664" max="6664" width="0.5" style="614" customWidth="1"/>
    <col min="6665" max="6665" width="2.625" style="614" customWidth="1"/>
    <col min="6666" max="6667" width="0.5" style="614" customWidth="1"/>
    <col min="6668" max="6668" width="2.125" style="614" customWidth="1"/>
    <col min="6669" max="6670" width="0.5" style="614" customWidth="1"/>
    <col min="6671" max="6671" width="5.625" style="614" customWidth="1"/>
    <col min="6672" max="6673" width="0.5" style="614" customWidth="1"/>
    <col min="6674" max="6674" width="2.5" style="614" customWidth="1"/>
    <col min="6675" max="6676" width="0.5" style="614" customWidth="1"/>
    <col min="6677" max="6677" width="2.5" style="614" customWidth="1"/>
    <col min="6678" max="6679" width="0.5" style="614" customWidth="1"/>
    <col min="6680" max="6680" width="2.5" style="614" customWidth="1"/>
    <col min="6681" max="6682" width="0.5" style="614" customWidth="1"/>
    <col min="6683" max="6683" width="2.375" style="614" customWidth="1"/>
    <col min="6684" max="6685" width="0.5" style="614" customWidth="1"/>
    <col min="6686" max="6686" width="2.5" style="614" customWidth="1"/>
    <col min="6687" max="6688" width="0.5" style="614" customWidth="1"/>
    <col min="6689" max="6689" width="2.5" style="614" customWidth="1"/>
    <col min="6690" max="6691" width="0.5" style="614" customWidth="1"/>
    <col min="6692" max="6692" width="2.5" style="614" customWidth="1"/>
    <col min="6693" max="6694" width="0.5" style="614" customWidth="1"/>
    <col min="6695" max="6695" width="2.5" style="614" customWidth="1"/>
    <col min="6696" max="6697" width="0.5" style="614" customWidth="1"/>
    <col min="6698" max="6698" width="2.5" style="614" customWidth="1"/>
    <col min="6699" max="6700" width="0.5" style="614" customWidth="1"/>
    <col min="6701" max="6701" width="2.5" style="614" customWidth="1"/>
    <col min="6702" max="6703" width="0.5" style="614" customWidth="1"/>
    <col min="6704" max="6704" width="2.5" style="614" customWidth="1"/>
    <col min="6705" max="6706" width="0.5" style="614" customWidth="1"/>
    <col min="6707" max="6707" width="2.625" style="614" customWidth="1"/>
    <col min="6708" max="6709" width="0.5" style="614" customWidth="1"/>
    <col min="6710" max="6710" width="2.625" style="614" customWidth="1"/>
    <col min="6711" max="6712" width="0.5" style="614" customWidth="1"/>
    <col min="6713" max="6713" width="2.625" style="614" customWidth="1"/>
    <col min="6714" max="6715" width="0.5" style="614" customWidth="1"/>
    <col min="6716" max="6716" width="2.625" style="614" customWidth="1"/>
    <col min="6717" max="6718" width="0.5" style="614" customWidth="1"/>
    <col min="6719" max="6719" width="2.625" style="614" customWidth="1"/>
    <col min="6720" max="6721" width="0.5" style="614" customWidth="1"/>
    <col min="6722" max="6722" width="5.875" style="614" customWidth="1"/>
    <col min="6723" max="6724" width="0.5" style="614" customWidth="1"/>
    <col min="6725" max="6725" width="5.125" style="614" customWidth="1"/>
    <col min="6726" max="6727" width="0.5" style="614" customWidth="1"/>
    <col min="6728" max="6728" width="3.125" style="614" customWidth="1"/>
    <col min="6729" max="6730" width="0.5" style="614" customWidth="1"/>
    <col min="6731" max="6731" width="2.875" style="614" customWidth="1"/>
    <col min="6732" max="6733" width="0.5" style="614" customWidth="1"/>
    <col min="6734" max="6734" width="3.125" style="614" customWidth="1"/>
    <col min="6735" max="6736" width="0.5" style="614" customWidth="1"/>
    <col min="6737" max="6737" width="2.875" style="614" customWidth="1"/>
    <col min="6738" max="6739" width="0.5" style="614" customWidth="1"/>
    <col min="6740" max="6740" width="3.125" style="614" customWidth="1"/>
    <col min="6741" max="6742" width="0.5" style="614" customWidth="1"/>
    <col min="6743" max="6743" width="2.875" style="614" customWidth="1"/>
    <col min="6744" max="6745" width="0.5" style="614" customWidth="1"/>
    <col min="6746" max="6746" width="3.125" style="614" customWidth="1"/>
    <col min="6747" max="6748" width="0.5" style="614" customWidth="1"/>
    <col min="6749" max="6749" width="2.875" style="614" customWidth="1"/>
    <col min="6750" max="6751" width="0.5" style="614" customWidth="1"/>
    <col min="6752" max="6752" width="3.125" style="614" customWidth="1"/>
    <col min="6753" max="6754" width="0.5" style="614" customWidth="1"/>
    <col min="6755" max="6755" width="2.875" style="614" customWidth="1"/>
    <col min="6756" max="6757" width="0.5" style="614" customWidth="1"/>
    <col min="6758" max="6758" width="3.125" style="614" customWidth="1"/>
    <col min="6759" max="6760" width="0.5" style="614" customWidth="1"/>
    <col min="6761" max="6761" width="2.875" style="614" customWidth="1"/>
    <col min="6762" max="6763" width="0.5" style="614" customWidth="1"/>
    <col min="6764" max="6764" width="3.375" style="614" customWidth="1"/>
    <col min="6765" max="6765" width="0.375" style="614" customWidth="1"/>
    <col min="6766" max="6766" width="0.5" style="614" customWidth="1"/>
    <col min="6767" max="6767" width="3.375" style="614" customWidth="1"/>
    <col min="6768" max="6769" width="0.5" style="614" customWidth="1"/>
    <col min="6770" max="6770" width="2.625" style="614" customWidth="1"/>
    <col min="6771" max="6772" width="0.5" style="614" customWidth="1"/>
    <col min="6773" max="6773" width="2.625" style="614" customWidth="1"/>
    <col min="6774" max="6775" width="0.5" style="614" customWidth="1"/>
    <col min="6776" max="6776" width="2.625" style="614" customWidth="1"/>
    <col min="6777" max="6778" width="0.5" style="614" customWidth="1"/>
    <col min="6779" max="6779" width="2.625" style="614" customWidth="1"/>
    <col min="6780" max="6781" width="0.5" style="614" customWidth="1"/>
    <col min="6782" max="6782" width="2.625" style="614" customWidth="1"/>
    <col min="6783" max="6784" width="0.5" style="614" customWidth="1"/>
    <col min="6785" max="6785" width="2.625" style="614" customWidth="1"/>
    <col min="6786" max="6787" width="0.5" style="614" customWidth="1"/>
    <col min="6788" max="6788" width="2.625" style="614" customWidth="1"/>
    <col min="6789" max="6790" width="0.5" style="614" customWidth="1"/>
    <col min="6791" max="6791" width="2.625" style="614" customWidth="1"/>
    <col min="6792" max="6793" width="0.5" style="614" customWidth="1"/>
    <col min="6794" max="6794" width="2.625" style="614" customWidth="1"/>
    <col min="6795" max="6796" width="0.5" style="614" customWidth="1"/>
    <col min="6797" max="6797" width="2.625" style="614" customWidth="1"/>
    <col min="6798" max="6799" width="0.5" style="614" customWidth="1"/>
    <col min="6800" max="6800" width="2.625" style="614" customWidth="1"/>
    <col min="6801" max="6802" width="0.5" style="614" customWidth="1"/>
    <col min="6803" max="6803" width="2.625" style="614" customWidth="1"/>
    <col min="6804" max="6805" width="0.5" style="614" customWidth="1"/>
    <col min="6806" max="6806" width="2.625" style="614" customWidth="1"/>
    <col min="6807" max="6808" width="0.5" style="614" customWidth="1"/>
    <col min="6809" max="6809" width="2.625" style="614" customWidth="1"/>
    <col min="6810" max="6811" width="0.5" style="614" customWidth="1"/>
    <col min="6812" max="6812" width="2.625" style="614" customWidth="1"/>
    <col min="6813" max="6814" width="0.5" style="614" customWidth="1"/>
    <col min="6815" max="6815" width="2.625" style="614" customWidth="1"/>
    <col min="6816" max="6817" width="0.5" style="614" customWidth="1"/>
    <col min="6818" max="6818" width="2.625" style="614" customWidth="1"/>
    <col min="6819" max="6820" width="0.5" style="614" customWidth="1"/>
    <col min="6821" max="6821" width="2.625" style="614" customWidth="1"/>
    <col min="6822" max="6823" width="0.5" style="614" customWidth="1"/>
    <col min="6824" max="6824" width="2.625" style="614" customWidth="1"/>
    <col min="6825" max="6826" width="0.5" style="614" customWidth="1"/>
    <col min="6827" max="6827" width="2.625" style="614" customWidth="1"/>
    <col min="6828" max="6829" width="0.5" style="614" customWidth="1"/>
    <col min="6830" max="6830" width="2.625" style="614" customWidth="1"/>
    <col min="6831" max="6832" width="0.5" style="614" customWidth="1"/>
    <col min="6833" max="6833" width="2.625" style="614" customWidth="1"/>
    <col min="6834" max="6835" width="0.5" style="614" customWidth="1"/>
    <col min="6836" max="6836" width="2.625" style="614" customWidth="1"/>
    <col min="6837" max="6838" width="0.5" style="614" customWidth="1"/>
    <col min="6839" max="6839" width="2.625" style="614" customWidth="1"/>
    <col min="6840" max="6841" width="0.5" style="614" customWidth="1"/>
    <col min="6842" max="6842" width="2.625" style="614" customWidth="1"/>
    <col min="6843" max="6844" width="0.5" style="614" customWidth="1"/>
    <col min="6845" max="6845" width="2.625" style="614" customWidth="1"/>
    <col min="6846" max="6847" width="0.5" style="614" customWidth="1"/>
    <col min="6848" max="6848" width="2.625" style="614" customWidth="1"/>
    <col min="6849" max="6850" width="0.5" style="614" customWidth="1"/>
    <col min="6851" max="6851" width="2.625" style="614" customWidth="1"/>
    <col min="6852" max="6853" width="0.5" style="614" customWidth="1"/>
    <col min="6854" max="6854" width="2.625" style="614" customWidth="1"/>
    <col min="6855" max="6856" width="0.5" style="614" customWidth="1"/>
    <col min="6857" max="6857" width="2.625" style="614" customWidth="1"/>
    <col min="6858" max="6859" width="0.5" style="614" customWidth="1"/>
    <col min="6860" max="6860" width="2.625" style="614" customWidth="1"/>
    <col min="6861" max="6862" width="0.5" style="614" customWidth="1"/>
    <col min="6863" max="6863" width="2.625" style="614" customWidth="1"/>
    <col min="6864" max="6865" width="0.5" style="614" customWidth="1"/>
    <col min="6866" max="6866" width="2.625" style="614" customWidth="1"/>
    <col min="6867" max="6868" width="0.5" style="614" customWidth="1"/>
    <col min="6869" max="6869" width="2.625" style="614" customWidth="1"/>
    <col min="6870" max="6871" width="0.5" style="614" customWidth="1"/>
    <col min="6872" max="6872" width="2.625" style="614" customWidth="1"/>
    <col min="6873" max="6874" width="0.5" style="614" customWidth="1"/>
    <col min="6875" max="6875" width="2.625" style="614" customWidth="1"/>
    <col min="6876" max="6877" width="0.5" style="614" customWidth="1"/>
    <col min="6878" max="6878" width="2.625" style="614" customWidth="1"/>
    <col min="6879" max="6880" width="0.5" style="614" customWidth="1"/>
    <col min="6881" max="6881" width="2.625" style="614" customWidth="1"/>
    <col min="6882" max="6883" width="0.5" style="614" customWidth="1"/>
    <col min="6884" max="6884" width="2.625" style="614" customWidth="1"/>
    <col min="6885" max="6886" width="0.5" style="614" customWidth="1"/>
    <col min="6887" max="6887" width="2.625" style="614" customWidth="1"/>
    <col min="6888" max="6889" width="0.5" style="614" customWidth="1"/>
    <col min="6890" max="6890" width="2.625" style="614" customWidth="1"/>
    <col min="6891" max="6892" width="0.5" style="614" customWidth="1"/>
    <col min="6893" max="6893" width="2.625" style="614" customWidth="1"/>
    <col min="6894" max="6895" width="0.5" style="614" customWidth="1"/>
    <col min="6896" max="6896" width="2.625" style="614" customWidth="1"/>
    <col min="6897" max="6919" width="9" style="614"/>
    <col min="6920" max="6920" width="0.5" style="614" customWidth="1"/>
    <col min="6921" max="6921" width="2.625" style="614" customWidth="1"/>
    <col min="6922" max="6923" width="0.5" style="614" customWidth="1"/>
    <col min="6924" max="6924" width="2.125" style="614" customWidth="1"/>
    <col min="6925" max="6926" width="0.5" style="614" customWidth="1"/>
    <col min="6927" max="6927" width="5.625" style="614" customWidth="1"/>
    <col min="6928" max="6929" width="0.5" style="614" customWidth="1"/>
    <col min="6930" max="6930" width="2.5" style="614" customWidth="1"/>
    <col min="6931" max="6932" width="0.5" style="614" customWidth="1"/>
    <col min="6933" max="6933" width="2.5" style="614" customWidth="1"/>
    <col min="6934" max="6935" width="0.5" style="614" customWidth="1"/>
    <col min="6936" max="6936" width="2.5" style="614" customWidth="1"/>
    <col min="6937" max="6938" width="0.5" style="614" customWidth="1"/>
    <col min="6939" max="6939" width="2.375" style="614" customWidth="1"/>
    <col min="6940" max="6941" width="0.5" style="614" customWidth="1"/>
    <col min="6942" max="6942" width="2.5" style="614" customWidth="1"/>
    <col min="6943" max="6944" width="0.5" style="614" customWidth="1"/>
    <col min="6945" max="6945" width="2.5" style="614" customWidth="1"/>
    <col min="6946" max="6947" width="0.5" style="614" customWidth="1"/>
    <col min="6948" max="6948" width="2.5" style="614" customWidth="1"/>
    <col min="6949" max="6950" width="0.5" style="614" customWidth="1"/>
    <col min="6951" max="6951" width="2.5" style="614" customWidth="1"/>
    <col min="6952" max="6953" width="0.5" style="614" customWidth="1"/>
    <col min="6954" max="6954" width="2.5" style="614" customWidth="1"/>
    <col min="6955" max="6956" width="0.5" style="614" customWidth="1"/>
    <col min="6957" max="6957" width="2.5" style="614" customWidth="1"/>
    <col min="6958" max="6959" width="0.5" style="614" customWidth="1"/>
    <col min="6960" max="6960" width="2.5" style="614" customWidth="1"/>
    <col min="6961" max="6962" width="0.5" style="614" customWidth="1"/>
    <col min="6963" max="6963" width="2.625" style="614" customWidth="1"/>
    <col min="6964" max="6965" width="0.5" style="614" customWidth="1"/>
    <col min="6966" max="6966" width="2.625" style="614" customWidth="1"/>
    <col min="6967" max="6968" width="0.5" style="614" customWidth="1"/>
    <col min="6969" max="6969" width="2.625" style="614" customWidth="1"/>
    <col min="6970" max="6971" width="0.5" style="614" customWidth="1"/>
    <col min="6972" max="6972" width="2.625" style="614" customWidth="1"/>
    <col min="6973" max="6974" width="0.5" style="614" customWidth="1"/>
    <col min="6975" max="6975" width="2.625" style="614" customWidth="1"/>
    <col min="6976" max="6977" width="0.5" style="614" customWidth="1"/>
    <col min="6978" max="6978" width="5.875" style="614" customWidth="1"/>
    <col min="6979" max="6980" width="0.5" style="614" customWidth="1"/>
    <col min="6981" max="6981" width="5.125" style="614" customWidth="1"/>
    <col min="6982" max="6983" width="0.5" style="614" customWidth="1"/>
    <col min="6984" max="6984" width="3.125" style="614" customWidth="1"/>
    <col min="6985" max="6986" width="0.5" style="614" customWidth="1"/>
    <col min="6987" max="6987" width="2.875" style="614" customWidth="1"/>
    <col min="6988" max="6989" width="0.5" style="614" customWidth="1"/>
    <col min="6990" max="6990" width="3.125" style="614" customWidth="1"/>
    <col min="6991" max="6992" width="0.5" style="614" customWidth="1"/>
    <col min="6993" max="6993" width="2.875" style="614" customWidth="1"/>
    <col min="6994" max="6995" width="0.5" style="614" customWidth="1"/>
    <col min="6996" max="6996" width="3.125" style="614" customWidth="1"/>
    <col min="6997" max="6998" width="0.5" style="614" customWidth="1"/>
    <col min="6999" max="6999" width="2.875" style="614" customWidth="1"/>
    <col min="7000" max="7001" width="0.5" style="614" customWidth="1"/>
    <col min="7002" max="7002" width="3.125" style="614" customWidth="1"/>
    <col min="7003" max="7004" width="0.5" style="614" customWidth="1"/>
    <col min="7005" max="7005" width="2.875" style="614" customWidth="1"/>
    <col min="7006" max="7007" width="0.5" style="614" customWidth="1"/>
    <col min="7008" max="7008" width="3.125" style="614" customWidth="1"/>
    <col min="7009" max="7010" width="0.5" style="614" customWidth="1"/>
    <col min="7011" max="7011" width="2.875" style="614" customWidth="1"/>
    <col min="7012" max="7013" width="0.5" style="614" customWidth="1"/>
    <col min="7014" max="7014" width="3.125" style="614" customWidth="1"/>
    <col min="7015" max="7016" width="0.5" style="614" customWidth="1"/>
    <col min="7017" max="7017" width="2.875" style="614" customWidth="1"/>
    <col min="7018" max="7019" width="0.5" style="614" customWidth="1"/>
    <col min="7020" max="7020" width="3.375" style="614" customWidth="1"/>
    <col min="7021" max="7021" width="0.375" style="614" customWidth="1"/>
    <col min="7022" max="7022" width="0.5" style="614" customWidth="1"/>
    <col min="7023" max="7023" width="3.375" style="614" customWidth="1"/>
    <col min="7024" max="7025" width="0.5" style="614" customWidth="1"/>
    <col min="7026" max="7026" width="2.625" style="614" customWidth="1"/>
    <col min="7027" max="7028" width="0.5" style="614" customWidth="1"/>
    <col min="7029" max="7029" width="2.625" style="614" customWidth="1"/>
    <col min="7030" max="7031" width="0.5" style="614" customWidth="1"/>
    <col min="7032" max="7032" width="2.625" style="614" customWidth="1"/>
    <col min="7033" max="7034" width="0.5" style="614" customWidth="1"/>
    <col min="7035" max="7035" width="2.625" style="614" customWidth="1"/>
    <col min="7036" max="7037" width="0.5" style="614" customWidth="1"/>
    <col min="7038" max="7038" width="2.625" style="614" customWidth="1"/>
    <col min="7039" max="7040" width="0.5" style="614" customWidth="1"/>
    <col min="7041" max="7041" width="2.625" style="614" customWidth="1"/>
    <col min="7042" max="7043" width="0.5" style="614" customWidth="1"/>
    <col min="7044" max="7044" width="2.625" style="614" customWidth="1"/>
    <col min="7045" max="7046" width="0.5" style="614" customWidth="1"/>
    <col min="7047" max="7047" width="2.625" style="614" customWidth="1"/>
    <col min="7048" max="7049" width="0.5" style="614" customWidth="1"/>
    <col min="7050" max="7050" width="2.625" style="614" customWidth="1"/>
    <col min="7051" max="7052" width="0.5" style="614" customWidth="1"/>
    <col min="7053" max="7053" width="2.625" style="614" customWidth="1"/>
    <col min="7054" max="7055" width="0.5" style="614" customWidth="1"/>
    <col min="7056" max="7056" width="2.625" style="614" customWidth="1"/>
    <col min="7057" max="7058" width="0.5" style="614" customWidth="1"/>
    <col min="7059" max="7059" width="2.625" style="614" customWidth="1"/>
    <col min="7060" max="7061" width="0.5" style="614" customWidth="1"/>
    <col min="7062" max="7062" width="2.625" style="614" customWidth="1"/>
    <col min="7063" max="7064" width="0.5" style="614" customWidth="1"/>
    <col min="7065" max="7065" width="2.625" style="614" customWidth="1"/>
    <col min="7066" max="7067" width="0.5" style="614" customWidth="1"/>
    <col min="7068" max="7068" width="2.625" style="614" customWidth="1"/>
    <col min="7069" max="7070" width="0.5" style="614" customWidth="1"/>
    <col min="7071" max="7071" width="2.625" style="614" customWidth="1"/>
    <col min="7072" max="7073" width="0.5" style="614" customWidth="1"/>
    <col min="7074" max="7074" width="2.625" style="614" customWidth="1"/>
    <col min="7075" max="7076" width="0.5" style="614" customWidth="1"/>
    <col min="7077" max="7077" width="2.625" style="614" customWidth="1"/>
    <col min="7078" max="7079" width="0.5" style="614" customWidth="1"/>
    <col min="7080" max="7080" width="2.625" style="614" customWidth="1"/>
    <col min="7081" max="7082" width="0.5" style="614" customWidth="1"/>
    <col min="7083" max="7083" width="2.625" style="614" customWidth="1"/>
    <col min="7084" max="7085" width="0.5" style="614" customWidth="1"/>
    <col min="7086" max="7086" width="2.625" style="614" customWidth="1"/>
    <col min="7087" max="7088" width="0.5" style="614" customWidth="1"/>
    <col min="7089" max="7089" width="2.625" style="614" customWidth="1"/>
    <col min="7090" max="7091" width="0.5" style="614" customWidth="1"/>
    <col min="7092" max="7092" width="2.625" style="614" customWidth="1"/>
    <col min="7093" max="7094" width="0.5" style="614" customWidth="1"/>
    <col min="7095" max="7095" width="2.625" style="614" customWidth="1"/>
    <col min="7096" max="7097" width="0.5" style="614" customWidth="1"/>
    <col min="7098" max="7098" width="2.625" style="614" customWidth="1"/>
    <col min="7099" max="7100" width="0.5" style="614" customWidth="1"/>
    <col min="7101" max="7101" width="2.625" style="614" customWidth="1"/>
    <col min="7102" max="7103" width="0.5" style="614" customWidth="1"/>
    <col min="7104" max="7104" width="2.625" style="614" customWidth="1"/>
    <col min="7105" max="7106" width="0.5" style="614" customWidth="1"/>
    <col min="7107" max="7107" width="2.625" style="614" customWidth="1"/>
    <col min="7108" max="7109" width="0.5" style="614" customWidth="1"/>
    <col min="7110" max="7110" width="2.625" style="614" customWidth="1"/>
    <col min="7111" max="7112" width="0.5" style="614" customWidth="1"/>
    <col min="7113" max="7113" width="2.625" style="614" customWidth="1"/>
    <col min="7114" max="7115" width="0.5" style="614" customWidth="1"/>
    <col min="7116" max="7116" width="2.625" style="614" customWidth="1"/>
    <col min="7117" max="7118" width="0.5" style="614" customWidth="1"/>
    <col min="7119" max="7119" width="2.625" style="614" customWidth="1"/>
    <col min="7120" max="7121" width="0.5" style="614" customWidth="1"/>
    <col min="7122" max="7122" width="2.625" style="614" customWidth="1"/>
    <col min="7123" max="7124" width="0.5" style="614" customWidth="1"/>
    <col min="7125" max="7125" width="2.625" style="614" customWidth="1"/>
    <col min="7126" max="7127" width="0.5" style="614" customWidth="1"/>
    <col min="7128" max="7128" width="2.625" style="614" customWidth="1"/>
    <col min="7129" max="7130" width="0.5" style="614" customWidth="1"/>
    <col min="7131" max="7131" width="2.625" style="614" customWidth="1"/>
    <col min="7132" max="7133" width="0.5" style="614" customWidth="1"/>
    <col min="7134" max="7134" width="2.625" style="614" customWidth="1"/>
    <col min="7135" max="7136" width="0.5" style="614" customWidth="1"/>
    <col min="7137" max="7137" width="2.625" style="614" customWidth="1"/>
    <col min="7138" max="7139" width="0.5" style="614" customWidth="1"/>
    <col min="7140" max="7140" width="2.625" style="614" customWidth="1"/>
    <col min="7141" max="7142" width="0.5" style="614" customWidth="1"/>
    <col min="7143" max="7143" width="2.625" style="614" customWidth="1"/>
    <col min="7144" max="7145" width="0.5" style="614" customWidth="1"/>
    <col min="7146" max="7146" width="2.625" style="614" customWidth="1"/>
    <col min="7147" max="7148" width="0.5" style="614" customWidth="1"/>
    <col min="7149" max="7149" width="2.625" style="614" customWidth="1"/>
    <col min="7150" max="7151" width="0.5" style="614" customWidth="1"/>
    <col min="7152" max="7152" width="2.625" style="614" customWidth="1"/>
    <col min="7153" max="7175" width="9" style="614"/>
    <col min="7176" max="7176" width="0.5" style="614" customWidth="1"/>
    <col min="7177" max="7177" width="2.625" style="614" customWidth="1"/>
    <col min="7178" max="7179" width="0.5" style="614" customWidth="1"/>
    <col min="7180" max="7180" width="2.125" style="614" customWidth="1"/>
    <col min="7181" max="7182" width="0.5" style="614" customWidth="1"/>
    <col min="7183" max="7183" width="5.625" style="614" customWidth="1"/>
    <col min="7184" max="7185" width="0.5" style="614" customWidth="1"/>
    <col min="7186" max="7186" width="2.5" style="614" customWidth="1"/>
    <col min="7187" max="7188" width="0.5" style="614" customWidth="1"/>
    <col min="7189" max="7189" width="2.5" style="614" customWidth="1"/>
    <col min="7190" max="7191" width="0.5" style="614" customWidth="1"/>
    <col min="7192" max="7192" width="2.5" style="614" customWidth="1"/>
    <col min="7193" max="7194" width="0.5" style="614" customWidth="1"/>
    <col min="7195" max="7195" width="2.375" style="614" customWidth="1"/>
    <col min="7196" max="7197" width="0.5" style="614" customWidth="1"/>
    <col min="7198" max="7198" width="2.5" style="614" customWidth="1"/>
    <col min="7199" max="7200" width="0.5" style="614" customWidth="1"/>
    <col min="7201" max="7201" width="2.5" style="614" customWidth="1"/>
    <col min="7202" max="7203" width="0.5" style="614" customWidth="1"/>
    <col min="7204" max="7204" width="2.5" style="614" customWidth="1"/>
    <col min="7205" max="7206" width="0.5" style="614" customWidth="1"/>
    <col min="7207" max="7207" width="2.5" style="614" customWidth="1"/>
    <col min="7208" max="7209" width="0.5" style="614" customWidth="1"/>
    <col min="7210" max="7210" width="2.5" style="614" customWidth="1"/>
    <col min="7211" max="7212" width="0.5" style="614" customWidth="1"/>
    <col min="7213" max="7213" width="2.5" style="614" customWidth="1"/>
    <col min="7214" max="7215" width="0.5" style="614" customWidth="1"/>
    <col min="7216" max="7216" width="2.5" style="614" customWidth="1"/>
    <col min="7217" max="7218" width="0.5" style="614" customWidth="1"/>
    <col min="7219" max="7219" width="2.625" style="614" customWidth="1"/>
    <col min="7220" max="7221" width="0.5" style="614" customWidth="1"/>
    <col min="7222" max="7222" width="2.625" style="614" customWidth="1"/>
    <col min="7223" max="7224" width="0.5" style="614" customWidth="1"/>
    <col min="7225" max="7225" width="2.625" style="614" customWidth="1"/>
    <col min="7226" max="7227" width="0.5" style="614" customWidth="1"/>
    <col min="7228" max="7228" width="2.625" style="614" customWidth="1"/>
    <col min="7229" max="7230" width="0.5" style="614" customWidth="1"/>
    <col min="7231" max="7231" width="2.625" style="614" customWidth="1"/>
    <col min="7232" max="7233" width="0.5" style="614" customWidth="1"/>
    <col min="7234" max="7234" width="5.875" style="614" customWidth="1"/>
    <col min="7235" max="7236" width="0.5" style="614" customWidth="1"/>
    <col min="7237" max="7237" width="5.125" style="614" customWidth="1"/>
    <col min="7238" max="7239" width="0.5" style="614" customWidth="1"/>
    <col min="7240" max="7240" width="3.125" style="614" customWidth="1"/>
    <col min="7241" max="7242" width="0.5" style="614" customWidth="1"/>
    <col min="7243" max="7243" width="2.875" style="614" customWidth="1"/>
    <col min="7244" max="7245" width="0.5" style="614" customWidth="1"/>
    <col min="7246" max="7246" width="3.125" style="614" customWidth="1"/>
    <col min="7247" max="7248" width="0.5" style="614" customWidth="1"/>
    <col min="7249" max="7249" width="2.875" style="614" customWidth="1"/>
    <col min="7250" max="7251" width="0.5" style="614" customWidth="1"/>
    <col min="7252" max="7252" width="3.125" style="614" customWidth="1"/>
    <col min="7253" max="7254" width="0.5" style="614" customWidth="1"/>
    <col min="7255" max="7255" width="2.875" style="614" customWidth="1"/>
    <col min="7256" max="7257" width="0.5" style="614" customWidth="1"/>
    <col min="7258" max="7258" width="3.125" style="614" customWidth="1"/>
    <col min="7259" max="7260" width="0.5" style="614" customWidth="1"/>
    <col min="7261" max="7261" width="2.875" style="614" customWidth="1"/>
    <col min="7262" max="7263" width="0.5" style="614" customWidth="1"/>
    <col min="7264" max="7264" width="3.125" style="614" customWidth="1"/>
    <col min="7265" max="7266" width="0.5" style="614" customWidth="1"/>
    <col min="7267" max="7267" width="2.875" style="614" customWidth="1"/>
    <col min="7268" max="7269" width="0.5" style="614" customWidth="1"/>
    <col min="7270" max="7270" width="3.125" style="614" customWidth="1"/>
    <col min="7271" max="7272" width="0.5" style="614" customWidth="1"/>
    <col min="7273" max="7273" width="2.875" style="614" customWidth="1"/>
    <col min="7274" max="7275" width="0.5" style="614" customWidth="1"/>
    <col min="7276" max="7276" width="3.375" style="614" customWidth="1"/>
    <col min="7277" max="7277" width="0.375" style="614" customWidth="1"/>
    <col min="7278" max="7278" width="0.5" style="614" customWidth="1"/>
    <col min="7279" max="7279" width="3.375" style="614" customWidth="1"/>
    <col min="7280" max="7281" width="0.5" style="614" customWidth="1"/>
    <col min="7282" max="7282" width="2.625" style="614" customWidth="1"/>
    <col min="7283" max="7284" width="0.5" style="614" customWidth="1"/>
    <col min="7285" max="7285" width="2.625" style="614" customWidth="1"/>
    <col min="7286" max="7287" width="0.5" style="614" customWidth="1"/>
    <col min="7288" max="7288" width="2.625" style="614" customWidth="1"/>
    <col min="7289" max="7290" width="0.5" style="614" customWidth="1"/>
    <col min="7291" max="7291" width="2.625" style="614" customWidth="1"/>
    <col min="7292" max="7293" width="0.5" style="614" customWidth="1"/>
    <col min="7294" max="7294" width="2.625" style="614" customWidth="1"/>
    <col min="7295" max="7296" width="0.5" style="614" customWidth="1"/>
    <col min="7297" max="7297" width="2.625" style="614" customWidth="1"/>
    <col min="7298" max="7299" width="0.5" style="614" customWidth="1"/>
    <col min="7300" max="7300" width="2.625" style="614" customWidth="1"/>
    <col min="7301" max="7302" width="0.5" style="614" customWidth="1"/>
    <col min="7303" max="7303" width="2.625" style="614" customWidth="1"/>
    <col min="7304" max="7305" width="0.5" style="614" customWidth="1"/>
    <col min="7306" max="7306" width="2.625" style="614" customWidth="1"/>
    <col min="7307" max="7308" width="0.5" style="614" customWidth="1"/>
    <col min="7309" max="7309" width="2.625" style="614" customWidth="1"/>
    <col min="7310" max="7311" width="0.5" style="614" customWidth="1"/>
    <col min="7312" max="7312" width="2.625" style="614" customWidth="1"/>
    <col min="7313" max="7314" width="0.5" style="614" customWidth="1"/>
    <col min="7315" max="7315" width="2.625" style="614" customWidth="1"/>
    <col min="7316" max="7317" width="0.5" style="614" customWidth="1"/>
    <col min="7318" max="7318" width="2.625" style="614" customWidth="1"/>
    <col min="7319" max="7320" width="0.5" style="614" customWidth="1"/>
    <col min="7321" max="7321" width="2.625" style="614" customWidth="1"/>
    <col min="7322" max="7323" width="0.5" style="614" customWidth="1"/>
    <col min="7324" max="7324" width="2.625" style="614" customWidth="1"/>
    <col min="7325" max="7326" width="0.5" style="614" customWidth="1"/>
    <col min="7327" max="7327" width="2.625" style="614" customWidth="1"/>
    <col min="7328" max="7329" width="0.5" style="614" customWidth="1"/>
    <col min="7330" max="7330" width="2.625" style="614" customWidth="1"/>
    <col min="7331" max="7332" width="0.5" style="614" customWidth="1"/>
    <col min="7333" max="7333" width="2.625" style="614" customWidth="1"/>
    <col min="7334" max="7335" width="0.5" style="614" customWidth="1"/>
    <col min="7336" max="7336" width="2.625" style="614" customWidth="1"/>
    <col min="7337" max="7338" width="0.5" style="614" customWidth="1"/>
    <col min="7339" max="7339" width="2.625" style="614" customWidth="1"/>
    <col min="7340" max="7341" width="0.5" style="614" customWidth="1"/>
    <col min="7342" max="7342" width="2.625" style="614" customWidth="1"/>
    <col min="7343" max="7344" width="0.5" style="614" customWidth="1"/>
    <col min="7345" max="7345" width="2.625" style="614" customWidth="1"/>
    <col min="7346" max="7347" width="0.5" style="614" customWidth="1"/>
    <col min="7348" max="7348" width="2.625" style="614" customWidth="1"/>
    <col min="7349" max="7350" width="0.5" style="614" customWidth="1"/>
    <col min="7351" max="7351" width="2.625" style="614" customWidth="1"/>
    <col min="7352" max="7353" width="0.5" style="614" customWidth="1"/>
    <col min="7354" max="7354" width="2.625" style="614" customWidth="1"/>
    <col min="7355" max="7356" width="0.5" style="614" customWidth="1"/>
    <col min="7357" max="7357" width="2.625" style="614" customWidth="1"/>
    <col min="7358" max="7359" width="0.5" style="614" customWidth="1"/>
    <col min="7360" max="7360" width="2.625" style="614" customWidth="1"/>
    <col min="7361" max="7362" width="0.5" style="614" customWidth="1"/>
    <col min="7363" max="7363" width="2.625" style="614" customWidth="1"/>
    <col min="7364" max="7365" width="0.5" style="614" customWidth="1"/>
    <col min="7366" max="7366" width="2.625" style="614" customWidth="1"/>
    <col min="7367" max="7368" width="0.5" style="614" customWidth="1"/>
    <col min="7369" max="7369" width="2.625" style="614" customWidth="1"/>
    <col min="7370" max="7371" width="0.5" style="614" customWidth="1"/>
    <col min="7372" max="7372" width="2.625" style="614" customWidth="1"/>
    <col min="7373" max="7374" width="0.5" style="614" customWidth="1"/>
    <col min="7375" max="7375" width="2.625" style="614" customWidth="1"/>
    <col min="7376" max="7377" width="0.5" style="614" customWidth="1"/>
    <col min="7378" max="7378" width="2.625" style="614" customWidth="1"/>
    <col min="7379" max="7380" width="0.5" style="614" customWidth="1"/>
    <col min="7381" max="7381" width="2.625" style="614" customWidth="1"/>
    <col min="7382" max="7383" width="0.5" style="614" customWidth="1"/>
    <col min="7384" max="7384" width="2.625" style="614" customWidth="1"/>
    <col min="7385" max="7386" width="0.5" style="614" customWidth="1"/>
    <col min="7387" max="7387" width="2.625" style="614" customWidth="1"/>
    <col min="7388" max="7389" width="0.5" style="614" customWidth="1"/>
    <col min="7390" max="7390" width="2.625" style="614" customWidth="1"/>
    <col min="7391" max="7392" width="0.5" style="614" customWidth="1"/>
    <col min="7393" max="7393" width="2.625" style="614" customWidth="1"/>
    <col min="7394" max="7395" width="0.5" style="614" customWidth="1"/>
    <col min="7396" max="7396" width="2.625" style="614" customWidth="1"/>
    <col min="7397" max="7398" width="0.5" style="614" customWidth="1"/>
    <col min="7399" max="7399" width="2.625" style="614" customWidth="1"/>
    <col min="7400" max="7401" width="0.5" style="614" customWidth="1"/>
    <col min="7402" max="7402" width="2.625" style="614" customWidth="1"/>
    <col min="7403" max="7404" width="0.5" style="614" customWidth="1"/>
    <col min="7405" max="7405" width="2.625" style="614" customWidth="1"/>
    <col min="7406" max="7407" width="0.5" style="614" customWidth="1"/>
    <col min="7408" max="7408" width="2.625" style="614" customWidth="1"/>
    <col min="7409" max="7431" width="9" style="614"/>
    <col min="7432" max="7432" width="0.5" style="614" customWidth="1"/>
    <col min="7433" max="7433" width="2.625" style="614" customWidth="1"/>
    <col min="7434" max="7435" width="0.5" style="614" customWidth="1"/>
    <col min="7436" max="7436" width="2.125" style="614" customWidth="1"/>
    <col min="7437" max="7438" width="0.5" style="614" customWidth="1"/>
    <col min="7439" max="7439" width="5.625" style="614" customWidth="1"/>
    <col min="7440" max="7441" width="0.5" style="614" customWidth="1"/>
    <col min="7442" max="7442" width="2.5" style="614" customWidth="1"/>
    <col min="7443" max="7444" width="0.5" style="614" customWidth="1"/>
    <col min="7445" max="7445" width="2.5" style="614" customWidth="1"/>
    <col min="7446" max="7447" width="0.5" style="614" customWidth="1"/>
    <col min="7448" max="7448" width="2.5" style="614" customWidth="1"/>
    <col min="7449" max="7450" width="0.5" style="614" customWidth="1"/>
    <col min="7451" max="7451" width="2.375" style="614" customWidth="1"/>
    <col min="7452" max="7453" width="0.5" style="614" customWidth="1"/>
    <col min="7454" max="7454" width="2.5" style="614" customWidth="1"/>
    <col min="7455" max="7456" width="0.5" style="614" customWidth="1"/>
    <col min="7457" max="7457" width="2.5" style="614" customWidth="1"/>
    <col min="7458" max="7459" width="0.5" style="614" customWidth="1"/>
    <col min="7460" max="7460" width="2.5" style="614" customWidth="1"/>
    <col min="7461" max="7462" width="0.5" style="614" customWidth="1"/>
    <col min="7463" max="7463" width="2.5" style="614" customWidth="1"/>
    <col min="7464" max="7465" width="0.5" style="614" customWidth="1"/>
    <col min="7466" max="7466" width="2.5" style="614" customWidth="1"/>
    <col min="7467" max="7468" width="0.5" style="614" customWidth="1"/>
    <col min="7469" max="7469" width="2.5" style="614" customWidth="1"/>
    <col min="7470" max="7471" width="0.5" style="614" customWidth="1"/>
    <col min="7472" max="7472" width="2.5" style="614" customWidth="1"/>
    <col min="7473" max="7474" width="0.5" style="614" customWidth="1"/>
    <col min="7475" max="7475" width="2.625" style="614" customWidth="1"/>
    <col min="7476" max="7477" width="0.5" style="614" customWidth="1"/>
    <col min="7478" max="7478" width="2.625" style="614" customWidth="1"/>
    <col min="7479" max="7480" width="0.5" style="614" customWidth="1"/>
    <col min="7481" max="7481" width="2.625" style="614" customWidth="1"/>
    <col min="7482" max="7483" width="0.5" style="614" customWidth="1"/>
    <col min="7484" max="7484" width="2.625" style="614" customWidth="1"/>
    <col min="7485" max="7486" width="0.5" style="614" customWidth="1"/>
    <col min="7487" max="7487" width="2.625" style="614" customWidth="1"/>
    <col min="7488" max="7489" width="0.5" style="614" customWidth="1"/>
    <col min="7490" max="7490" width="5.875" style="614" customWidth="1"/>
    <col min="7491" max="7492" width="0.5" style="614" customWidth="1"/>
    <col min="7493" max="7493" width="5.125" style="614" customWidth="1"/>
    <col min="7494" max="7495" width="0.5" style="614" customWidth="1"/>
    <col min="7496" max="7496" width="3.125" style="614" customWidth="1"/>
    <col min="7497" max="7498" width="0.5" style="614" customWidth="1"/>
    <col min="7499" max="7499" width="2.875" style="614" customWidth="1"/>
    <col min="7500" max="7501" width="0.5" style="614" customWidth="1"/>
    <col min="7502" max="7502" width="3.125" style="614" customWidth="1"/>
    <col min="7503" max="7504" width="0.5" style="614" customWidth="1"/>
    <col min="7505" max="7505" width="2.875" style="614" customWidth="1"/>
    <col min="7506" max="7507" width="0.5" style="614" customWidth="1"/>
    <col min="7508" max="7508" width="3.125" style="614" customWidth="1"/>
    <col min="7509" max="7510" width="0.5" style="614" customWidth="1"/>
    <col min="7511" max="7511" width="2.875" style="614" customWidth="1"/>
    <col min="7512" max="7513" width="0.5" style="614" customWidth="1"/>
    <col min="7514" max="7514" width="3.125" style="614" customWidth="1"/>
    <col min="7515" max="7516" width="0.5" style="614" customWidth="1"/>
    <col min="7517" max="7517" width="2.875" style="614" customWidth="1"/>
    <col min="7518" max="7519" width="0.5" style="614" customWidth="1"/>
    <col min="7520" max="7520" width="3.125" style="614" customWidth="1"/>
    <col min="7521" max="7522" width="0.5" style="614" customWidth="1"/>
    <col min="7523" max="7523" width="2.875" style="614" customWidth="1"/>
    <col min="7524" max="7525" width="0.5" style="614" customWidth="1"/>
    <col min="7526" max="7526" width="3.125" style="614" customWidth="1"/>
    <col min="7527" max="7528" width="0.5" style="614" customWidth="1"/>
    <col min="7529" max="7529" width="2.875" style="614" customWidth="1"/>
    <col min="7530" max="7531" width="0.5" style="614" customWidth="1"/>
    <col min="7532" max="7532" width="3.375" style="614" customWidth="1"/>
    <col min="7533" max="7533" width="0.375" style="614" customWidth="1"/>
    <col min="7534" max="7534" width="0.5" style="614" customWidth="1"/>
    <col min="7535" max="7535" width="3.375" style="614" customWidth="1"/>
    <col min="7536" max="7537" width="0.5" style="614" customWidth="1"/>
    <col min="7538" max="7538" width="2.625" style="614" customWidth="1"/>
    <col min="7539" max="7540" width="0.5" style="614" customWidth="1"/>
    <col min="7541" max="7541" width="2.625" style="614" customWidth="1"/>
    <col min="7542" max="7543" width="0.5" style="614" customWidth="1"/>
    <col min="7544" max="7544" width="2.625" style="614" customWidth="1"/>
    <col min="7545" max="7546" width="0.5" style="614" customWidth="1"/>
    <col min="7547" max="7547" width="2.625" style="614" customWidth="1"/>
    <col min="7548" max="7549" width="0.5" style="614" customWidth="1"/>
    <col min="7550" max="7550" width="2.625" style="614" customWidth="1"/>
    <col min="7551" max="7552" width="0.5" style="614" customWidth="1"/>
    <col min="7553" max="7553" width="2.625" style="614" customWidth="1"/>
    <col min="7554" max="7555" width="0.5" style="614" customWidth="1"/>
    <col min="7556" max="7556" width="2.625" style="614" customWidth="1"/>
    <col min="7557" max="7558" width="0.5" style="614" customWidth="1"/>
    <col min="7559" max="7559" width="2.625" style="614" customWidth="1"/>
    <col min="7560" max="7561" width="0.5" style="614" customWidth="1"/>
    <col min="7562" max="7562" width="2.625" style="614" customWidth="1"/>
    <col min="7563" max="7564" width="0.5" style="614" customWidth="1"/>
    <col min="7565" max="7565" width="2.625" style="614" customWidth="1"/>
    <col min="7566" max="7567" width="0.5" style="614" customWidth="1"/>
    <col min="7568" max="7568" width="2.625" style="614" customWidth="1"/>
    <col min="7569" max="7570" width="0.5" style="614" customWidth="1"/>
    <col min="7571" max="7571" width="2.625" style="614" customWidth="1"/>
    <col min="7572" max="7573" width="0.5" style="614" customWidth="1"/>
    <col min="7574" max="7574" width="2.625" style="614" customWidth="1"/>
    <col min="7575" max="7576" width="0.5" style="614" customWidth="1"/>
    <col min="7577" max="7577" width="2.625" style="614" customWidth="1"/>
    <col min="7578" max="7579" width="0.5" style="614" customWidth="1"/>
    <col min="7580" max="7580" width="2.625" style="614" customWidth="1"/>
    <col min="7581" max="7582" width="0.5" style="614" customWidth="1"/>
    <col min="7583" max="7583" width="2.625" style="614" customWidth="1"/>
    <col min="7584" max="7585" width="0.5" style="614" customWidth="1"/>
    <col min="7586" max="7586" width="2.625" style="614" customWidth="1"/>
    <col min="7587" max="7588" width="0.5" style="614" customWidth="1"/>
    <col min="7589" max="7589" width="2.625" style="614" customWidth="1"/>
    <col min="7590" max="7591" width="0.5" style="614" customWidth="1"/>
    <col min="7592" max="7592" width="2.625" style="614" customWidth="1"/>
    <col min="7593" max="7594" width="0.5" style="614" customWidth="1"/>
    <col min="7595" max="7595" width="2.625" style="614" customWidth="1"/>
    <col min="7596" max="7597" width="0.5" style="614" customWidth="1"/>
    <col min="7598" max="7598" width="2.625" style="614" customWidth="1"/>
    <col min="7599" max="7600" width="0.5" style="614" customWidth="1"/>
    <col min="7601" max="7601" width="2.625" style="614" customWidth="1"/>
    <col min="7602" max="7603" width="0.5" style="614" customWidth="1"/>
    <col min="7604" max="7604" width="2.625" style="614" customWidth="1"/>
    <col min="7605" max="7606" width="0.5" style="614" customWidth="1"/>
    <col min="7607" max="7607" width="2.625" style="614" customWidth="1"/>
    <col min="7608" max="7609" width="0.5" style="614" customWidth="1"/>
    <col min="7610" max="7610" width="2.625" style="614" customWidth="1"/>
    <col min="7611" max="7612" width="0.5" style="614" customWidth="1"/>
    <col min="7613" max="7613" width="2.625" style="614" customWidth="1"/>
    <col min="7614" max="7615" width="0.5" style="614" customWidth="1"/>
    <col min="7616" max="7616" width="2.625" style="614" customWidth="1"/>
    <col min="7617" max="7618" width="0.5" style="614" customWidth="1"/>
    <col min="7619" max="7619" width="2.625" style="614" customWidth="1"/>
    <col min="7620" max="7621" width="0.5" style="614" customWidth="1"/>
    <col min="7622" max="7622" width="2.625" style="614" customWidth="1"/>
    <col min="7623" max="7624" width="0.5" style="614" customWidth="1"/>
    <col min="7625" max="7625" width="2.625" style="614" customWidth="1"/>
    <col min="7626" max="7627" width="0.5" style="614" customWidth="1"/>
    <col min="7628" max="7628" width="2.625" style="614" customWidth="1"/>
    <col min="7629" max="7630" width="0.5" style="614" customWidth="1"/>
    <col min="7631" max="7631" width="2.625" style="614" customWidth="1"/>
    <col min="7632" max="7633" width="0.5" style="614" customWidth="1"/>
    <col min="7634" max="7634" width="2.625" style="614" customWidth="1"/>
    <col min="7635" max="7636" width="0.5" style="614" customWidth="1"/>
    <col min="7637" max="7637" width="2.625" style="614" customWidth="1"/>
    <col min="7638" max="7639" width="0.5" style="614" customWidth="1"/>
    <col min="7640" max="7640" width="2.625" style="614" customWidth="1"/>
    <col min="7641" max="7642" width="0.5" style="614" customWidth="1"/>
    <col min="7643" max="7643" width="2.625" style="614" customWidth="1"/>
    <col min="7644" max="7645" width="0.5" style="614" customWidth="1"/>
    <col min="7646" max="7646" width="2.625" style="614" customWidth="1"/>
    <col min="7647" max="7648" width="0.5" style="614" customWidth="1"/>
    <col min="7649" max="7649" width="2.625" style="614" customWidth="1"/>
    <col min="7650" max="7651" width="0.5" style="614" customWidth="1"/>
    <col min="7652" max="7652" width="2.625" style="614" customWidth="1"/>
    <col min="7653" max="7654" width="0.5" style="614" customWidth="1"/>
    <col min="7655" max="7655" width="2.625" style="614" customWidth="1"/>
    <col min="7656" max="7657" width="0.5" style="614" customWidth="1"/>
    <col min="7658" max="7658" width="2.625" style="614" customWidth="1"/>
    <col min="7659" max="7660" width="0.5" style="614" customWidth="1"/>
    <col min="7661" max="7661" width="2.625" style="614" customWidth="1"/>
    <col min="7662" max="7663" width="0.5" style="614" customWidth="1"/>
    <col min="7664" max="7664" width="2.625" style="614" customWidth="1"/>
    <col min="7665" max="7687" width="9" style="614"/>
    <col min="7688" max="7688" width="0.5" style="614" customWidth="1"/>
    <col min="7689" max="7689" width="2.625" style="614" customWidth="1"/>
    <col min="7690" max="7691" width="0.5" style="614" customWidth="1"/>
    <col min="7692" max="7692" width="2.125" style="614" customWidth="1"/>
    <col min="7693" max="7694" width="0.5" style="614" customWidth="1"/>
    <col min="7695" max="7695" width="5.625" style="614" customWidth="1"/>
    <col min="7696" max="7697" width="0.5" style="614" customWidth="1"/>
    <col min="7698" max="7698" width="2.5" style="614" customWidth="1"/>
    <col min="7699" max="7700" width="0.5" style="614" customWidth="1"/>
    <col min="7701" max="7701" width="2.5" style="614" customWidth="1"/>
    <col min="7702" max="7703" width="0.5" style="614" customWidth="1"/>
    <col min="7704" max="7704" width="2.5" style="614" customWidth="1"/>
    <col min="7705" max="7706" width="0.5" style="614" customWidth="1"/>
    <col min="7707" max="7707" width="2.375" style="614" customWidth="1"/>
    <col min="7708" max="7709" width="0.5" style="614" customWidth="1"/>
    <col min="7710" max="7710" width="2.5" style="614" customWidth="1"/>
    <col min="7711" max="7712" width="0.5" style="614" customWidth="1"/>
    <col min="7713" max="7713" width="2.5" style="614" customWidth="1"/>
    <col min="7714" max="7715" width="0.5" style="614" customWidth="1"/>
    <col min="7716" max="7716" width="2.5" style="614" customWidth="1"/>
    <col min="7717" max="7718" width="0.5" style="614" customWidth="1"/>
    <col min="7719" max="7719" width="2.5" style="614" customWidth="1"/>
    <col min="7720" max="7721" width="0.5" style="614" customWidth="1"/>
    <col min="7722" max="7722" width="2.5" style="614" customWidth="1"/>
    <col min="7723" max="7724" width="0.5" style="614" customWidth="1"/>
    <col min="7725" max="7725" width="2.5" style="614" customWidth="1"/>
    <col min="7726" max="7727" width="0.5" style="614" customWidth="1"/>
    <col min="7728" max="7728" width="2.5" style="614" customWidth="1"/>
    <col min="7729" max="7730" width="0.5" style="614" customWidth="1"/>
    <col min="7731" max="7731" width="2.625" style="614" customWidth="1"/>
    <col min="7732" max="7733" width="0.5" style="614" customWidth="1"/>
    <col min="7734" max="7734" width="2.625" style="614" customWidth="1"/>
    <col min="7735" max="7736" width="0.5" style="614" customWidth="1"/>
    <col min="7737" max="7737" width="2.625" style="614" customWidth="1"/>
    <col min="7738" max="7739" width="0.5" style="614" customWidth="1"/>
    <col min="7740" max="7740" width="2.625" style="614" customWidth="1"/>
    <col min="7741" max="7742" width="0.5" style="614" customWidth="1"/>
    <col min="7743" max="7743" width="2.625" style="614" customWidth="1"/>
    <col min="7744" max="7745" width="0.5" style="614" customWidth="1"/>
    <col min="7746" max="7746" width="5.875" style="614" customWidth="1"/>
    <col min="7747" max="7748" width="0.5" style="614" customWidth="1"/>
    <col min="7749" max="7749" width="5.125" style="614" customWidth="1"/>
    <col min="7750" max="7751" width="0.5" style="614" customWidth="1"/>
    <col min="7752" max="7752" width="3.125" style="614" customWidth="1"/>
    <col min="7753" max="7754" width="0.5" style="614" customWidth="1"/>
    <col min="7755" max="7755" width="2.875" style="614" customWidth="1"/>
    <col min="7756" max="7757" width="0.5" style="614" customWidth="1"/>
    <col min="7758" max="7758" width="3.125" style="614" customWidth="1"/>
    <col min="7759" max="7760" width="0.5" style="614" customWidth="1"/>
    <col min="7761" max="7761" width="2.875" style="614" customWidth="1"/>
    <col min="7762" max="7763" width="0.5" style="614" customWidth="1"/>
    <col min="7764" max="7764" width="3.125" style="614" customWidth="1"/>
    <col min="7765" max="7766" width="0.5" style="614" customWidth="1"/>
    <col min="7767" max="7767" width="2.875" style="614" customWidth="1"/>
    <col min="7768" max="7769" width="0.5" style="614" customWidth="1"/>
    <col min="7770" max="7770" width="3.125" style="614" customWidth="1"/>
    <col min="7771" max="7772" width="0.5" style="614" customWidth="1"/>
    <col min="7773" max="7773" width="2.875" style="614" customWidth="1"/>
    <col min="7774" max="7775" width="0.5" style="614" customWidth="1"/>
    <col min="7776" max="7776" width="3.125" style="614" customWidth="1"/>
    <col min="7777" max="7778" width="0.5" style="614" customWidth="1"/>
    <col min="7779" max="7779" width="2.875" style="614" customWidth="1"/>
    <col min="7780" max="7781" width="0.5" style="614" customWidth="1"/>
    <col min="7782" max="7782" width="3.125" style="614" customWidth="1"/>
    <col min="7783" max="7784" width="0.5" style="614" customWidth="1"/>
    <col min="7785" max="7785" width="2.875" style="614" customWidth="1"/>
    <col min="7786" max="7787" width="0.5" style="614" customWidth="1"/>
    <col min="7788" max="7788" width="3.375" style="614" customWidth="1"/>
    <col min="7789" max="7789" width="0.375" style="614" customWidth="1"/>
    <col min="7790" max="7790" width="0.5" style="614" customWidth="1"/>
    <col min="7791" max="7791" width="3.375" style="614" customWidth="1"/>
    <col min="7792" max="7793" width="0.5" style="614" customWidth="1"/>
    <col min="7794" max="7794" width="2.625" style="614" customWidth="1"/>
    <col min="7795" max="7796" width="0.5" style="614" customWidth="1"/>
    <col min="7797" max="7797" width="2.625" style="614" customWidth="1"/>
    <col min="7798" max="7799" width="0.5" style="614" customWidth="1"/>
    <col min="7800" max="7800" width="2.625" style="614" customWidth="1"/>
    <col min="7801" max="7802" width="0.5" style="614" customWidth="1"/>
    <col min="7803" max="7803" width="2.625" style="614" customWidth="1"/>
    <col min="7804" max="7805" width="0.5" style="614" customWidth="1"/>
    <col min="7806" max="7806" width="2.625" style="614" customWidth="1"/>
    <col min="7807" max="7808" width="0.5" style="614" customWidth="1"/>
    <col min="7809" max="7809" width="2.625" style="614" customWidth="1"/>
    <col min="7810" max="7811" width="0.5" style="614" customWidth="1"/>
    <col min="7812" max="7812" width="2.625" style="614" customWidth="1"/>
    <col min="7813" max="7814" width="0.5" style="614" customWidth="1"/>
    <col min="7815" max="7815" width="2.625" style="614" customWidth="1"/>
    <col min="7816" max="7817" width="0.5" style="614" customWidth="1"/>
    <col min="7818" max="7818" width="2.625" style="614" customWidth="1"/>
    <col min="7819" max="7820" width="0.5" style="614" customWidth="1"/>
    <col min="7821" max="7821" width="2.625" style="614" customWidth="1"/>
    <col min="7822" max="7823" width="0.5" style="614" customWidth="1"/>
    <col min="7824" max="7824" width="2.625" style="614" customWidth="1"/>
    <col min="7825" max="7826" width="0.5" style="614" customWidth="1"/>
    <col min="7827" max="7827" width="2.625" style="614" customWidth="1"/>
    <col min="7828" max="7829" width="0.5" style="614" customWidth="1"/>
    <col min="7830" max="7830" width="2.625" style="614" customWidth="1"/>
    <col min="7831" max="7832" width="0.5" style="614" customWidth="1"/>
    <col min="7833" max="7833" width="2.625" style="614" customWidth="1"/>
    <col min="7834" max="7835" width="0.5" style="614" customWidth="1"/>
    <col min="7836" max="7836" width="2.625" style="614" customWidth="1"/>
    <col min="7837" max="7838" width="0.5" style="614" customWidth="1"/>
    <col min="7839" max="7839" width="2.625" style="614" customWidth="1"/>
    <col min="7840" max="7841" width="0.5" style="614" customWidth="1"/>
    <col min="7842" max="7842" width="2.625" style="614" customWidth="1"/>
    <col min="7843" max="7844" width="0.5" style="614" customWidth="1"/>
    <col min="7845" max="7845" width="2.625" style="614" customWidth="1"/>
    <col min="7846" max="7847" width="0.5" style="614" customWidth="1"/>
    <col min="7848" max="7848" width="2.625" style="614" customWidth="1"/>
    <col min="7849" max="7850" width="0.5" style="614" customWidth="1"/>
    <col min="7851" max="7851" width="2.625" style="614" customWidth="1"/>
    <col min="7852" max="7853" width="0.5" style="614" customWidth="1"/>
    <col min="7854" max="7854" width="2.625" style="614" customWidth="1"/>
    <col min="7855" max="7856" width="0.5" style="614" customWidth="1"/>
    <col min="7857" max="7857" width="2.625" style="614" customWidth="1"/>
    <col min="7858" max="7859" width="0.5" style="614" customWidth="1"/>
    <col min="7860" max="7860" width="2.625" style="614" customWidth="1"/>
    <col min="7861" max="7862" width="0.5" style="614" customWidth="1"/>
    <col min="7863" max="7863" width="2.625" style="614" customWidth="1"/>
    <col min="7864" max="7865" width="0.5" style="614" customWidth="1"/>
    <col min="7866" max="7866" width="2.625" style="614" customWidth="1"/>
    <col min="7867" max="7868" width="0.5" style="614" customWidth="1"/>
    <col min="7869" max="7869" width="2.625" style="614" customWidth="1"/>
    <col min="7870" max="7871" width="0.5" style="614" customWidth="1"/>
    <col min="7872" max="7872" width="2.625" style="614" customWidth="1"/>
    <col min="7873" max="7874" width="0.5" style="614" customWidth="1"/>
    <col min="7875" max="7875" width="2.625" style="614" customWidth="1"/>
    <col min="7876" max="7877" width="0.5" style="614" customWidth="1"/>
    <col min="7878" max="7878" width="2.625" style="614" customWidth="1"/>
    <col min="7879" max="7880" width="0.5" style="614" customWidth="1"/>
    <col min="7881" max="7881" width="2.625" style="614" customWidth="1"/>
    <col min="7882" max="7883" width="0.5" style="614" customWidth="1"/>
    <col min="7884" max="7884" width="2.625" style="614" customWidth="1"/>
    <col min="7885" max="7886" width="0.5" style="614" customWidth="1"/>
    <col min="7887" max="7887" width="2.625" style="614" customWidth="1"/>
    <col min="7888" max="7889" width="0.5" style="614" customWidth="1"/>
    <col min="7890" max="7890" width="2.625" style="614" customWidth="1"/>
    <col min="7891" max="7892" width="0.5" style="614" customWidth="1"/>
    <col min="7893" max="7893" width="2.625" style="614" customWidth="1"/>
    <col min="7894" max="7895" width="0.5" style="614" customWidth="1"/>
    <col min="7896" max="7896" width="2.625" style="614" customWidth="1"/>
    <col min="7897" max="7898" width="0.5" style="614" customWidth="1"/>
    <col min="7899" max="7899" width="2.625" style="614" customWidth="1"/>
    <col min="7900" max="7901" width="0.5" style="614" customWidth="1"/>
    <col min="7902" max="7902" width="2.625" style="614" customWidth="1"/>
    <col min="7903" max="7904" width="0.5" style="614" customWidth="1"/>
    <col min="7905" max="7905" width="2.625" style="614" customWidth="1"/>
    <col min="7906" max="7907" width="0.5" style="614" customWidth="1"/>
    <col min="7908" max="7908" width="2.625" style="614" customWidth="1"/>
    <col min="7909" max="7910" width="0.5" style="614" customWidth="1"/>
    <col min="7911" max="7911" width="2.625" style="614" customWidth="1"/>
    <col min="7912" max="7913" width="0.5" style="614" customWidth="1"/>
    <col min="7914" max="7914" width="2.625" style="614" customWidth="1"/>
    <col min="7915" max="7916" width="0.5" style="614" customWidth="1"/>
    <col min="7917" max="7917" width="2.625" style="614" customWidth="1"/>
    <col min="7918" max="7919" width="0.5" style="614" customWidth="1"/>
    <col min="7920" max="7920" width="2.625" style="614" customWidth="1"/>
    <col min="7921" max="7943" width="9" style="614"/>
    <col min="7944" max="7944" width="0.5" style="614" customWidth="1"/>
    <col min="7945" max="7945" width="2.625" style="614" customWidth="1"/>
    <col min="7946" max="7947" width="0.5" style="614" customWidth="1"/>
    <col min="7948" max="7948" width="2.125" style="614" customWidth="1"/>
    <col min="7949" max="7950" width="0.5" style="614" customWidth="1"/>
    <col min="7951" max="7951" width="5.625" style="614" customWidth="1"/>
    <col min="7952" max="7953" width="0.5" style="614" customWidth="1"/>
    <col min="7954" max="7954" width="2.5" style="614" customWidth="1"/>
    <col min="7955" max="7956" width="0.5" style="614" customWidth="1"/>
    <col min="7957" max="7957" width="2.5" style="614" customWidth="1"/>
    <col min="7958" max="7959" width="0.5" style="614" customWidth="1"/>
    <col min="7960" max="7960" width="2.5" style="614" customWidth="1"/>
    <col min="7961" max="7962" width="0.5" style="614" customWidth="1"/>
    <col min="7963" max="7963" width="2.375" style="614" customWidth="1"/>
    <col min="7964" max="7965" width="0.5" style="614" customWidth="1"/>
    <col min="7966" max="7966" width="2.5" style="614" customWidth="1"/>
    <col min="7967" max="7968" width="0.5" style="614" customWidth="1"/>
    <col min="7969" max="7969" width="2.5" style="614" customWidth="1"/>
    <col min="7970" max="7971" width="0.5" style="614" customWidth="1"/>
    <col min="7972" max="7972" width="2.5" style="614" customWidth="1"/>
    <col min="7973" max="7974" width="0.5" style="614" customWidth="1"/>
    <col min="7975" max="7975" width="2.5" style="614" customWidth="1"/>
    <col min="7976" max="7977" width="0.5" style="614" customWidth="1"/>
    <col min="7978" max="7978" width="2.5" style="614" customWidth="1"/>
    <col min="7979" max="7980" width="0.5" style="614" customWidth="1"/>
    <col min="7981" max="7981" width="2.5" style="614" customWidth="1"/>
    <col min="7982" max="7983" width="0.5" style="614" customWidth="1"/>
    <col min="7984" max="7984" width="2.5" style="614" customWidth="1"/>
    <col min="7985" max="7986" width="0.5" style="614" customWidth="1"/>
    <col min="7987" max="7987" width="2.625" style="614" customWidth="1"/>
    <col min="7988" max="7989" width="0.5" style="614" customWidth="1"/>
    <col min="7990" max="7990" width="2.625" style="614" customWidth="1"/>
    <col min="7991" max="7992" width="0.5" style="614" customWidth="1"/>
    <col min="7993" max="7993" width="2.625" style="614" customWidth="1"/>
    <col min="7994" max="7995" width="0.5" style="614" customWidth="1"/>
    <col min="7996" max="7996" width="2.625" style="614" customWidth="1"/>
    <col min="7997" max="7998" width="0.5" style="614" customWidth="1"/>
    <col min="7999" max="7999" width="2.625" style="614" customWidth="1"/>
    <col min="8000" max="8001" width="0.5" style="614" customWidth="1"/>
    <col min="8002" max="8002" width="5.875" style="614" customWidth="1"/>
    <col min="8003" max="8004" width="0.5" style="614" customWidth="1"/>
    <col min="8005" max="8005" width="5.125" style="614" customWidth="1"/>
    <col min="8006" max="8007" width="0.5" style="614" customWidth="1"/>
    <col min="8008" max="8008" width="3.125" style="614" customWidth="1"/>
    <col min="8009" max="8010" width="0.5" style="614" customWidth="1"/>
    <col min="8011" max="8011" width="2.875" style="614" customWidth="1"/>
    <col min="8012" max="8013" width="0.5" style="614" customWidth="1"/>
    <col min="8014" max="8014" width="3.125" style="614" customWidth="1"/>
    <col min="8015" max="8016" width="0.5" style="614" customWidth="1"/>
    <col min="8017" max="8017" width="2.875" style="614" customWidth="1"/>
    <col min="8018" max="8019" width="0.5" style="614" customWidth="1"/>
    <col min="8020" max="8020" width="3.125" style="614" customWidth="1"/>
    <col min="8021" max="8022" width="0.5" style="614" customWidth="1"/>
    <col min="8023" max="8023" width="2.875" style="614" customWidth="1"/>
    <col min="8024" max="8025" width="0.5" style="614" customWidth="1"/>
    <col min="8026" max="8026" width="3.125" style="614" customWidth="1"/>
    <col min="8027" max="8028" width="0.5" style="614" customWidth="1"/>
    <col min="8029" max="8029" width="2.875" style="614" customWidth="1"/>
    <col min="8030" max="8031" width="0.5" style="614" customWidth="1"/>
    <col min="8032" max="8032" width="3.125" style="614" customWidth="1"/>
    <col min="8033" max="8034" width="0.5" style="614" customWidth="1"/>
    <col min="8035" max="8035" width="2.875" style="614" customWidth="1"/>
    <col min="8036" max="8037" width="0.5" style="614" customWidth="1"/>
    <col min="8038" max="8038" width="3.125" style="614" customWidth="1"/>
    <col min="8039" max="8040" width="0.5" style="614" customWidth="1"/>
    <col min="8041" max="8041" width="2.875" style="614" customWidth="1"/>
    <col min="8042" max="8043" width="0.5" style="614" customWidth="1"/>
    <col min="8044" max="8044" width="3.375" style="614" customWidth="1"/>
    <col min="8045" max="8045" width="0.375" style="614" customWidth="1"/>
    <col min="8046" max="8046" width="0.5" style="614" customWidth="1"/>
    <col min="8047" max="8047" width="3.375" style="614" customWidth="1"/>
    <col min="8048" max="8049" width="0.5" style="614" customWidth="1"/>
    <col min="8050" max="8050" width="2.625" style="614" customWidth="1"/>
    <col min="8051" max="8052" width="0.5" style="614" customWidth="1"/>
    <col min="8053" max="8053" width="2.625" style="614" customWidth="1"/>
    <col min="8054" max="8055" width="0.5" style="614" customWidth="1"/>
    <col min="8056" max="8056" width="2.625" style="614" customWidth="1"/>
    <col min="8057" max="8058" width="0.5" style="614" customWidth="1"/>
    <col min="8059" max="8059" width="2.625" style="614" customWidth="1"/>
    <col min="8060" max="8061" width="0.5" style="614" customWidth="1"/>
    <col min="8062" max="8062" width="2.625" style="614" customWidth="1"/>
    <col min="8063" max="8064" width="0.5" style="614" customWidth="1"/>
    <col min="8065" max="8065" width="2.625" style="614" customWidth="1"/>
    <col min="8066" max="8067" width="0.5" style="614" customWidth="1"/>
    <col min="8068" max="8068" width="2.625" style="614" customWidth="1"/>
    <col min="8069" max="8070" width="0.5" style="614" customWidth="1"/>
    <col min="8071" max="8071" width="2.625" style="614" customWidth="1"/>
    <col min="8072" max="8073" width="0.5" style="614" customWidth="1"/>
    <col min="8074" max="8074" width="2.625" style="614" customWidth="1"/>
    <col min="8075" max="8076" width="0.5" style="614" customWidth="1"/>
    <col min="8077" max="8077" width="2.625" style="614" customWidth="1"/>
    <col min="8078" max="8079" width="0.5" style="614" customWidth="1"/>
    <col min="8080" max="8080" width="2.625" style="614" customWidth="1"/>
    <col min="8081" max="8082" width="0.5" style="614" customWidth="1"/>
    <col min="8083" max="8083" width="2.625" style="614" customWidth="1"/>
    <col min="8084" max="8085" width="0.5" style="614" customWidth="1"/>
    <col min="8086" max="8086" width="2.625" style="614" customWidth="1"/>
    <col min="8087" max="8088" width="0.5" style="614" customWidth="1"/>
    <col min="8089" max="8089" width="2.625" style="614" customWidth="1"/>
    <col min="8090" max="8091" width="0.5" style="614" customWidth="1"/>
    <col min="8092" max="8092" width="2.625" style="614" customWidth="1"/>
    <col min="8093" max="8094" width="0.5" style="614" customWidth="1"/>
    <col min="8095" max="8095" width="2.625" style="614" customWidth="1"/>
    <col min="8096" max="8097" width="0.5" style="614" customWidth="1"/>
    <col min="8098" max="8098" width="2.625" style="614" customWidth="1"/>
    <col min="8099" max="8100" width="0.5" style="614" customWidth="1"/>
    <col min="8101" max="8101" width="2.625" style="614" customWidth="1"/>
    <col min="8102" max="8103" width="0.5" style="614" customWidth="1"/>
    <col min="8104" max="8104" width="2.625" style="614" customWidth="1"/>
    <col min="8105" max="8106" width="0.5" style="614" customWidth="1"/>
    <col min="8107" max="8107" width="2.625" style="614" customWidth="1"/>
    <col min="8108" max="8109" width="0.5" style="614" customWidth="1"/>
    <col min="8110" max="8110" width="2.625" style="614" customWidth="1"/>
    <col min="8111" max="8112" width="0.5" style="614" customWidth="1"/>
    <col min="8113" max="8113" width="2.625" style="614" customWidth="1"/>
    <col min="8114" max="8115" width="0.5" style="614" customWidth="1"/>
    <col min="8116" max="8116" width="2.625" style="614" customWidth="1"/>
    <col min="8117" max="8118" width="0.5" style="614" customWidth="1"/>
    <col min="8119" max="8119" width="2.625" style="614" customWidth="1"/>
    <col min="8120" max="8121" width="0.5" style="614" customWidth="1"/>
    <col min="8122" max="8122" width="2.625" style="614" customWidth="1"/>
    <col min="8123" max="8124" width="0.5" style="614" customWidth="1"/>
    <col min="8125" max="8125" width="2.625" style="614" customWidth="1"/>
    <col min="8126" max="8127" width="0.5" style="614" customWidth="1"/>
    <col min="8128" max="8128" width="2.625" style="614" customWidth="1"/>
    <col min="8129" max="8130" width="0.5" style="614" customWidth="1"/>
    <col min="8131" max="8131" width="2.625" style="614" customWidth="1"/>
    <col min="8132" max="8133" width="0.5" style="614" customWidth="1"/>
    <col min="8134" max="8134" width="2.625" style="614" customWidth="1"/>
    <col min="8135" max="8136" width="0.5" style="614" customWidth="1"/>
    <col min="8137" max="8137" width="2.625" style="614" customWidth="1"/>
    <col min="8138" max="8139" width="0.5" style="614" customWidth="1"/>
    <col min="8140" max="8140" width="2.625" style="614" customWidth="1"/>
    <col min="8141" max="8142" width="0.5" style="614" customWidth="1"/>
    <col min="8143" max="8143" width="2.625" style="614" customWidth="1"/>
    <col min="8144" max="8145" width="0.5" style="614" customWidth="1"/>
    <col min="8146" max="8146" width="2.625" style="614" customWidth="1"/>
    <col min="8147" max="8148" width="0.5" style="614" customWidth="1"/>
    <col min="8149" max="8149" width="2.625" style="614" customWidth="1"/>
    <col min="8150" max="8151" width="0.5" style="614" customWidth="1"/>
    <col min="8152" max="8152" width="2.625" style="614" customWidth="1"/>
    <col min="8153" max="8154" width="0.5" style="614" customWidth="1"/>
    <col min="8155" max="8155" width="2.625" style="614" customWidth="1"/>
    <col min="8156" max="8157" width="0.5" style="614" customWidth="1"/>
    <col min="8158" max="8158" width="2.625" style="614" customWidth="1"/>
    <col min="8159" max="8160" width="0.5" style="614" customWidth="1"/>
    <col min="8161" max="8161" width="2.625" style="614" customWidth="1"/>
    <col min="8162" max="8163" width="0.5" style="614" customWidth="1"/>
    <col min="8164" max="8164" width="2.625" style="614" customWidth="1"/>
    <col min="8165" max="8166" width="0.5" style="614" customWidth="1"/>
    <col min="8167" max="8167" width="2.625" style="614" customWidth="1"/>
    <col min="8168" max="8169" width="0.5" style="614" customWidth="1"/>
    <col min="8170" max="8170" width="2.625" style="614" customWidth="1"/>
    <col min="8171" max="8172" width="0.5" style="614" customWidth="1"/>
    <col min="8173" max="8173" width="2.625" style="614" customWidth="1"/>
    <col min="8174" max="8175" width="0.5" style="614" customWidth="1"/>
    <col min="8176" max="8176" width="2.625" style="614" customWidth="1"/>
    <col min="8177" max="8199" width="9" style="614"/>
    <col min="8200" max="8200" width="0.5" style="614" customWidth="1"/>
    <col min="8201" max="8201" width="2.625" style="614" customWidth="1"/>
    <col min="8202" max="8203" width="0.5" style="614" customWidth="1"/>
    <col min="8204" max="8204" width="2.125" style="614" customWidth="1"/>
    <col min="8205" max="8206" width="0.5" style="614" customWidth="1"/>
    <col min="8207" max="8207" width="5.625" style="614" customWidth="1"/>
    <col min="8208" max="8209" width="0.5" style="614" customWidth="1"/>
    <col min="8210" max="8210" width="2.5" style="614" customWidth="1"/>
    <col min="8211" max="8212" width="0.5" style="614" customWidth="1"/>
    <col min="8213" max="8213" width="2.5" style="614" customWidth="1"/>
    <col min="8214" max="8215" width="0.5" style="614" customWidth="1"/>
    <col min="8216" max="8216" width="2.5" style="614" customWidth="1"/>
    <col min="8217" max="8218" width="0.5" style="614" customWidth="1"/>
    <col min="8219" max="8219" width="2.375" style="614" customWidth="1"/>
    <col min="8220" max="8221" width="0.5" style="614" customWidth="1"/>
    <col min="8222" max="8222" width="2.5" style="614" customWidth="1"/>
    <col min="8223" max="8224" width="0.5" style="614" customWidth="1"/>
    <col min="8225" max="8225" width="2.5" style="614" customWidth="1"/>
    <col min="8226" max="8227" width="0.5" style="614" customWidth="1"/>
    <col min="8228" max="8228" width="2.5" style="614" customWidth="1"/>
    <col min="8229" max="8230" width="0.5" style="614" customWidth="1"/>
    <col min="8231" max="8231" width="2.5" style="614" customWidth="1"/>
    <col min="8232" max="8233" width="0.5" style="614" customWidth="1"/>
    <col min="8234" max="8234" width="2.5" style="614" customWidth="1"/>
    <col min="8235" max="8236" width="0.5" style="614" customWidth="1"/>
    <col min="8237" max="8237" width="2.5" style="614" customWidth="1"/>
    <col min="8238" max="8239" width="0.5" style="614" customWidth="1"/>
    <col min="8240" max="8240" width="2.5" style="614" customWidth="1"/>
    <col min="8241" max="8242" width="0.5" style="614" customWidth="1"/>
    <col min="8243" max="8243" width="2.625" style="614" customWidth="1"/>
    <col min="8244" max="8245" width="0.5" style="614" customWidth="1"/>
    <col min="8246" max="8246" width="2.625" style="614" customWidth="1"/>
    <col min="8247" max="8248" width="0.5" style="614" customWidth="1"/>
    <col min="8249" max="8249" width="2.625" style="614" customWidth="1"/>
    <col min="8250" max="8251" width="0.5" style="614" customWidth="1"/>
    <col min="8252" max="8252" width="2.625" style="614" customWidth="1"/>
    <col min="8253" max="8254" width="0.5" style="614" customWidth="1"/>
    <col min="8255" max="8255" width="2.625" style="614" customWidth="1"/>
    <col min="8256" max="8257" width="0.5" style="614" customWidth="1"/>
    <col min="8258" max="8258" width="5.875" style="614" customWidth="1"/>
    <col min="8259" max="8260" width="0.5" style="614" customWidth="1"/>
    <col min="8261" max="8261" width="5.125" style="614" customWidth="1"/>
    <col min="8262" max="8263" width="0.5" style="614" customWidth="1"/>
    <col min="8264" max="8264" width="3.125" style="614" customWidth="1"/>
    <col min="8265" max="8266" width="0.5" style="614" customWidth="1"/>
    <col min="8267" max="8267" width="2.875" style="614" customWidth="1"/>
    <col min="8268" max="8269" width="0.5" style="614" customWidth="1"/>
    <col min="8270" max="8270" width="3.125" style="614" customWidth="1"/>
    <col min="8271" max="8272" width="0.5" style="614" customWidth="1"/>
    <col min="8273" max="8273" width="2.875" style="614" customWidth="1"/>
    <col min="8274" max="8275" width="0.5" style="614" customWidth="1"/>
    <col min="8276" max="8276" width="3.125" style="614" customWidth="1"/>
    <col min="8277" max="8278" width="0.5" style="614" customWidth="1"/>
    <col min="8279" max="8279" width="2.875" style="614" customWidth="1"/>
    <col min="8280" max="8281" width="0.5" style="614" customWidth="1"/>
    <col min="8282" max="8282" width="3.125" style="614" customWidth="1"/>
    <col min="8283" max="8284" width="0.5" style="614" customWidth="1"/>
    <col min="8285" max="8285" width="2.875" style="614" customWidth="1"/>
    <col min="8286" max="8287" width="0.5" style="614" customWidth="1"/>
    <col min="8288" max="8288" width="3.125" style="614" customWidth="1"/>
    <col min="8289" max="8290" width="0.5" style="614" customWidth="1"/>
    <col min="8291" max="8291" width="2.875" style="614" customWidth="1"/>
    <col min="8292" max="8293" width="0.5" style="614" customWidth="1"/>
    <col min="8294" max="8294" width="3.125" style="614" customWidth="1"/>
    <col min="8295" max="8296" width="0.5" style="614" customWidth="1"/>
    <col min="8297" max="8297" width="2.875" style="614" customWidth="1"/>
    <col min="8298" max="8299" width="0.5" style="614" customWidth="1"/>
    <col min="8300" max="8300" width="3.375" style="614" customWidth="1"/>
    <col min="8301" max="8301" width="0.375" style="614" customWidth="1"/>
    <col min="8302" max="8302" width="0.5" style="614" customWidth="1"/>
    <col min="8303" max="8303" width="3.375" style="614" customWidth="1"/>
    <col min="8304" max="8305" width="0.5" style="614" customWidth="1"/>
    <col min="8306" max="8306" width="2.625" style="614" customWidth="1"/>
    <col min="8307" max="8308" width="0.5" style="614" customWidth="1"/>
    <col min="8309" max="8309" width="2.625" style="614" customWidth="1"/>
    <col min="8310" max="8311" width="0.5" style="614" customWidth="1"/>
    <col min="8312" max="8312" width="2.625" style="614" customWidth="1"/>
    <col min="8313" max="8314" width="0.5" style="614" customWidth="1"/>
    <col min="8315" max="8315" width="2.625" style="614" customWidth="1"/>
    <col min="8316" max="8317" width="0.5" style="614" customWidth="1"/>
    <col min="8318" max="8318" width="2.625" style="614" customWidth="1"/>
    <col min="8319" max="8320" width="0.5" style="614" customWidth="1"/>
    <col min="8321" max="8321" width="2.625" style="614" customWidth="1"/>
    <col min="8322" max="8323" width="0.5" style="614" customWidth="1"/>
    <col min="8324" max="8324" width="2.625" style="614" customWidth="1"/>
    <col min="8325" max="8326" width="0.5" style="614" customWidth="1"/>
    <col min="8327" max="8327" width="2.625" style="614" customWidth="1"/>
    <col min="8328" max="8329" width="0.5" style="614" customWidth="1"/>
    <col min="8330" max="8330" width="2.625" style="614" customWidth="1"/>
    <col min="8331" max="8332" width="0.5" style="614" customWidth="1"/>
    <col min="8333" max="8333" width="2.625" style="614" customWidth="1"/>
    <col min="8334" max="8335" width="0.5" style="614" customWidth="1"/>
    <col min="8336" max="8336" width="2.625" style="614" customWidth="1"/>
    <col min="8337" max="8338" width="0.5" style="614" customWidth="1"/>
    <col min="8339" max="8339" width="2.625" style="614" customWidth="1"/>
    <col min="8340" max="8341" width="0.5" style="614" customWidth="1"/>
    <col min="8342" max="8342" width="2.625" style="614" customWidth="1"/>
    <col min="8343" max="8344" width="0.5" style="614" customWidth="1"/>
    <col min="8345" max="8345" width="2.625" style="614" customWidth="1"/>
    <col min="8346" max="8347" width="0.5" style="614" customWidth="1"/>
    <col min="8348" max="8348" width="2.625" style="614" customWidth="1"/>
    <col min="8349" max="8350" width="0.5" style="614" customWidth="1"/>
    <col min="8351" max="8351" width="2.625" style="614" customWidth="1"/>
    <col min="8352" max="8353" width="0.5" style="614" customWidth="1"/>
    <col min="8354" max="8354" width="2.625" style="614" customWidth="1"/>
    <col min="8355" max="8356" width="0.5" style="614" customWidth="1"/>
    <col min="8357" max="8357" width="2.625" style="614" customWidth="1"/>
    <col min="8358" max="8359" width="0.5" style="614" customWidth="1"/>
    <col min="8360" max="8360" width="2.625" style="614" customWidth="1"/>
    <col min="8361" max="8362" width="0.5" style="614" customWidth="1"/>
    <col min="8363" max="8363" width="2.625" style="614" customWidth="1"/>
    <col min="8364" max="8365" width="0.5" style="614" customWidth="1"/>
    <col min="8366" max="8366" width="2.625" style="614" customWidth="1"/>
    <col min="8367" max="8368" width="0.5" style="614" customWidth="1"/>
    <col min="8369" max="8369" width="2.625" style="614" customWidth="1"/>
    <col min="8370" max="8371" width="0.5" style="614" customWidth="1"/>
    <col min="8372" max="8372" width="2.625" style="614" customWidth="1"/>
    <col min="8373" max="8374" width="0.5" style="614" customWidth="1"/>
    <col min="8375" max="8375" width="2.625" style="614" customWidth="1"/>
    <col min="8376" max="8377" width="0.5" style="614" customWidth="1"/>
    <col min="8378" max="8378" width="2.625" style="614" customWidth="1"/>
    <col min="8379" max="8380" width="0.5" style="614" customWidth="1"/>
    <col min="8381" max="8381" width="2.625" style="614" customWidth="1"/>
    <col min="8382" max="8383" width="0.5" style="614" customWidth="1"/>
    <col min="8384" max="8384" width="2.625" style="614" customWidth="1"/>
    <col min="8385" max="8386" width="0.5" style="614" customWidth="1"/>
    <col min="8387" max="8387" width="2.625" style="614" customWidth="1"/>
    <col min="8388" max="8389" width="0.5" style="614" customWidth="1"/>
    <col min="8390" max="8390" width="2.625" style="614" customWidth="1"/>
    <col min="8391" max="8392" width="0.5" style="614" customWidth="1"/>
    <col min="8393" max="8393" width="2.625" style="614" customWidth="1"/>
    <col min="8394" max="8395" width="0.5" style="614" customWidth="1"/>
    <col min="8396" max="8396" width="2.625" style="614" customWidth="1"/>
    <col min="8397" max="8398" width="0.5" style="614" customWidth="1"/>
    <col min="8399" max="8399" width="2.625" style="614" customWidth="1"/>
    <col min="8400" max="8401" width="0.5" style="614" customWidth="1"/>
    <col min="8402" max="8402" width="2.625" style="614" customWidth="1"/>
    <col min="8403" max="8404" width="0.5" style="614" customWidth="1"/>
    <col min="8405" max="8405" width="2.625" style="614" customWidth="1"/>
    <col min="8406" max="8407" width="0.5" style="614" customWidth="1"/>
    <col min="8408" max="8408" width="2.625" style="614" customWidth="1"/>
    <col min="8409" max="8410" width="0.5" style="614" customWidth="1"/>
    <col min="8411" max="8411" width="2.625" style="614" customWidth="1"/>
    <col min="8412" max="8413" width="0.5" style="614" customWidth="1"/>
    <col min="8414" max="8414" width="2.625" style="614" customWidth="1"/>
    <col min="8415" max="8416" width="0.5" style="614" customWidth="1"/>
    <col min="8417" max="8417" width="2.625" style="614" customWidth="1"/>
    <col min="8418" max="8419" width="0.5" style="614" customWidth="1"/>
    <col min="8420" max="8420" width="2.625" style="614" customWidth="1"/>
    <col min="8421" max="8422" width="0.5" style="614" customWidth="1"/>
    <col min="8423" max="8423" width="2.625" style="614" customWidth="1"/>
    <col min="8424" max="8425" width="0.5" style="614" customWidth="1"/>
    <col min="8426" max="8426" width="2.625" style="614" customWidth="1"/>
    <col min="8427" max="8428" width="0.5" style="614" customWidth="1"/>
    <col min="8429" max="8429" width="2.625" style="614" customWidth="1"/>
    <col min="8430" max="8431" width="0.5" style="614" customWidth="1"/>
    <col min="8432" max="8432" width="2.625" style="614" customWidth="1"/>
    <col min="8433" max="8455" width="9" style="614"/>
    <col min="8456" max="8456" width="0.5" style="614" customWidth="1"/>
    <col min="8457" max="8457" width="2.625" style="614" customWidth="1"/>
    <col min="8458" max="8459" width="0.5" style="614" customWidth="1"/>
    <col min="8460" max="8460" width="2.125" style="614" customWidth="1"/>
    <col min="8461" max="8462" width="0.5" style="614" customWidth="1"/>
    <col min="8463" max="8463" width="5.625" style="614" customWidth="1"/>
    <col min="8464" max="8465" width="0.5" style="614" customWidth="1"/>
    <col min="8466" max="8466" width="2.5" style="614" customWidth="1"/>
    <col min="8467" max="8468" width="0.5" style="614" customWidth="1"/>
    <col min="8469" max="8469" width="2.5" style="614" customWidth="1"/>
    <col min="8470" max="8471" width="0.5" style="614" customWidth="1"/>
    <col min="8472" max="8472" width="2.5" style="614" customWidth="1"/>
    <col min="8473" max="8474" width="0.5" style="614" customWidth="1"/>
    <col min="8475" max="8475" width="2.375" style="614" customWidth="1"/>
    <col min="8476" max="8477" width="0.5" style="614" customWidth="1"/>
    <col min="8478" max="8478" width="2.5" style="614" customWidth="1"/>
    <col min="8479" max="8480" width="0.5" style="614" customWidth="1"/>
    <col min="8481" max="8481" width="2.5" style="614" customWidth="1"/>
    <col min="8482" max="8483" width="0.5" style="614" customWidth="1"/>
    <col min="8484" max="8484" width="2.5" style="614" customWidth="1"/>
    <col min="8485" max="8486" width="0.5" style="614" customWidth="1"/>
    <col min="8487" max="8487" width="2.5" style="614" customWidth="1"/>
    <col min="8488" max="8489" width="0.5" style="614" customWidth="1"/>
    <col min="8490" max="8490" width="2.5" style="614" customWidth="1"/>
    <col min="8491" max="8492" width="0.5" style="614" customWidth="1"/>
    <col min="8493" max="8493" width="2.5" style="614" customWidth="1"/>
    <col min="8494" max="8495" width="0.5" style="614" customWidth="1"/>
    <col min="8496" max="8496" width="2.5" style="614" customWidth="1"/>
    <col min="8497" max="8498" width="0.5" style="614" customWidth="1"/>
    <col min="8499" max="8499" width="2.625" style="614" customWidth="1"/>
    <col min="8500" max="8501" width="0.5" style="614" customWidth="1"/>
    <col min="8502" max="8502" width="2.625" style="614" customWidth="1"/>
    <col min="8503" max="8504" width="0.5" style="614" customWidth="1"/>
    <col min="8505" max="8505" width="2.625" style="614" customWidth="1"/>
    <col min="8506" max="8507" width="0.5" style="614" customWidth="1"/>
    <col min="8508" max="8508" width="2.625" style="614" customWidth="1"/>
    <col min="8509" max="8510" width="0.5" style="614" customWidth="1"/>
    <col min="8511" max="8511" width="2.625" style="614" customWidth="1"/>
    <col min="8512" max="8513" width="0.5" style="614" customWidth="1"/>
    <col min="8514" max="8514" width="5.875" style="614" customWidth="1"/>
    <col min="8515" max="8516" width="0.5" style="614" customWidth="1"/>
    <col min="8517" max="8517" width="5.125" style="614" customWidth="1"/>
    <col min="8518" max="8519" width="0.5" style="614" customWidth="1"/>
    <col min="8520" max="8520" width="3.125" style="614" customWidth="1"/>
    <col min="8521" max="8522" width="0.5" style="614" customWidth="1"/>
    <col min="8523" max="8523" width="2.875" style="614" customWidth="1"/>
    <col min="8524" max="8525" width="0.5" style="614" customWidth="1"/>
    <col min="8526" max="8526" width="3.125" style="614" customWidth="1"/>
    <col min="8527" max="8528" width="0.5" style="614" customWidth="1"/>
    <col min="8529" max="8529" width="2.875" style="614" customWidth="1"/>
    <col min="8530" max="8531" width="0.5" style="614" customWidth="1"/>
    <col min="8532" max="8532" width="3.125" style="614" customWidth="1"/>
    <col min="8533" max="8534" width="0.5" style="614" customWidth="1"/>
    <col min="8535" max="8535" width="2.875" style="614" customWidth="1"/>
    <col min="8536" max="8537" width="0.5" style="614" customWidth="1"/>
    <col min="8538" max="8538" width="3.125" style="614" customWidth="1"/>
    <col min="8539" max="8540" width="0.5" style="614" customWidth="1"/>
    <col min="8541" max="8541" width="2.875" style="614" customWidth="1"/>
    <col min="8542" max="8543" width="0.5" style="614" customWidth="1"/>
    <col min="8544" max="8544" width="3.125" style="614" customWidth="1"/>
    <col min="8545" max="8546" width="0.5" style="614" customWidth="1"/>
    <col min="8547" max="8547" width="2.875" style="614" customWidth="1"/>
    <col min="8548" max="8549" width="0.5" style="614" customWidth="1"/>
    <col min="8550" max="8550" width="3.125" style="614" customWidth="1"/>
    <col min="8551" max="8552" width="0.5" style="614" customWidth="1"/>
    <col min="8553" max="8553" width="2.875" style="614" customWidth="1"/>
    <col min="8554" max="8555" width="0.5" style="614" customWidth="1"/>
    <col min="8556" max="8556" width="3.375" style="614" customWidth="1"/>
    <col min="8557" max="8557" width="0.375" style="614" customWidth="1"/>
    <col min="8558" max="8558" width="0.5" style="614" customWidth="1"/>
    <col min="8559" max="8559" width="3.375" style="614" customWidth="1"/>
    <col min="8560" max="8561" width="0.5" style="614" customWidth="1"/>
    <col min="8562" max="8562" width="2.625" style="614" customWidth="1"/>
    <col min="8563" max="8564" width="0.5" style="614" customWidth="1"/>
    <col min="8565" max="8565" width="2.625" style="614" customWidth="1"/>
    <col min="8566" max="8567" width="0.5" style="614" customWidth="1"/>
    <col min="8568" max="8568" width="2.625" style="614" customWidth="1"/>
    <col min="8569" max="8570" width="0.5" style="614" customWidth="1"/>
    <col min="8571" max="8571" width="2.625" style="614" customWidth="1"/>
    <col min="8572" max="8573" width="0.5" style="614" customWidth="1"/>
    <col min="8574" max="8574" width="2.625" style="614" customWidth="1"/>
    <col min="8575" max="8576" width="0.5" style="614" customWidth="1"/>
    <col min="8577" max="8577" width="2.625" style="614" customWidth="1"/>
    <col min="8578" max="8579" width="0.5" style="614" customWidth="1"/>
    <col min="8580" max="8580" width="2.625" style="614" customWidth="1"/>
    <col min="8581" max="8582" width="0.5" style="614" customWidth="1"/>
    <col min="8583" max="8583" width="2.625" style="614" customWidth="1"/>
    <col min="8584" max="8585" width="0.5" style="614" customWidth="1"/>
    <col min="8586" max="8586" width="2.625" style="614" customWidth="1"/>
    <col min="8587" max="8588" width="0.5" style="614" customWidth="1"/>
    <col min="8589" max="8589" width="2.625" style="614" customWidth="1"/>
    <col min="8590" max="8591" width="0.5" style="614" customWidth="1"/>
    <col min="8592" max="8592" width="2.625" style="614" customWidth="1"/>
    <col min="8593" max="8594" width="0.5" style="614" customWidth="1"/>
    <col min="8595" max="8595" width="2.625" style="614" customWidth="1"/>
    <col min="8596" max="8597" width="0.5" style="614" customWidth="1"/>
    <col min="8598" max="8598" width="2.625" style="614" customWidth="1"/>
    <col min="8599" max="8600" width="0.5" style="614" customWidth="1"/>
    <col min="8601" max="8601" width="2.625" style="614" customWidth="1"/>
    <col min="8602" max="8603" width="0.5" style="614" customWidth="1"/>
    <col min="8604" max="8604" width="2.625" style="614" customWidth="1"/>
    <col min="8605" max="8606" width="0.5" style="614" customWidth="1"/>
    <col min="8607" max="8607" width="2.625" style="614" customWidth="1"/>
    <col min="8608" max="8609" width="0.5" style="614" customWidth="1"/>
    <col min="8610" max="8610" width="2.625" style="614" customWidth="1"/>
    <col min="8611" max="8612" width="0.5" style="614" customWidth="1"/>
    <col min="8613" max="8613" width="2.625" style="614" customWidth="1"/>
    <col min="8614" max="8615" width="0.5" style="614" customWidth="1"/>
    <col min="8616" max="8616" width="2.625" style="614" customWidth="1"/>
    <col min="8617" max="8618" width="0.5" style="614" customWidth="1"/>
    <col min="8619" max="8619" width="2.625" style="614" customWidth="1"/>
    <col min="8620" max="8621" width="0.5" style="614" customWidth="1"/>
    <col min="8622" max="8622" width="2.625" style="614" customWidth="1"/>
    <col min="8623" max="8624" width="0.5" style="614" customWidth="1"/>
    <col min="8625" max="8625" width="2.625" style="614" customWidth="1"/>
    <col min="8626" max="8627" width="0.5" style="614" customWidth="1"/>
    <col min="8628" max="8628" width="2.625" style="614" customWidth="1"/>
    <col min="8629" max="8630" width="0.5" style="614" customWidth="1"/>
    <col min="8631" max="8631" width="2.625" style="614" customWidth="1"/>
    <col min="8632" max="8633" width="0.5" style="614" customWidth="1"/>
    <col min="8634" max="8634" width="2.625" style="614" customWidth="1"/>
    <col min="8635" max="8636" width="0.5" style="614" customWidth="1"/>
    <col min="8637" max="8637" width="2.625" style="614" customWidth="1"/>
    <col min="8638" max="8639" width="0.5" style="614" customWidth="1"/>
    <col min="8640" max="8640" width="2.625" style="614" customWidth="1"/>
    <col min="8641" max="8642" width="0.5" style="614" customWidth="1"/>
    <col min="8643" max="8643" width="2.625" style="614" customWidth="1"/>
    <col min="8644" max="8645" width="0.5" style="614" customWidth="1"/>
    <col min="8646" max="8646" width="2.625" style="614" customWidth="1"/>
    <col min="8647" max="8648" width="0.5" style="614" customWidth="1"/>
    <col min="8649" max="8649" width="2.625" style="614" customWidth="1"/>
    <col min="8650" max="8651" width="0.5" style="614" customWidth="1"/>
    <col min="8652" max="8652" width="2.625" style="614" customWidth="1"/>
    <col min="8653" max="8654" width="0.5" style="614" customWidth="1"/>
    <col min="8655" max="8655" width="2.625" style="614" customWidth="1"/>
    <col min="8656" max="8657" width="0.5" style="614" customWidth="1"/>
    <col min="8658" max="8658" width="2.625" style="614" customWidth="1"/>
    <col min="8659" max="8660" width="0.5" style="614" customWidth="1"/>
    <col min="8661" max="8661" width="2.625" style="614" customWidth="1"/>
    <col min="8662" max="8663" width="0.5" style="614" customWidth="1"/>
    <col min="8664" max="8664" width="2.625" style="614" customWidth="1"/>
    <col min="8665" max="8666" width="0.5" style="614" customWidth="1"/>
    <col min="8667" max="8667" width="2.625" style="614" customWidth="1"/>
    <col min="8668" max="8669" width="0.5" style="614" customWidth="1"/>
    <col min="8670" max="8670" width="2.625" style="614" customWidth="1"/>
    <col min="8671" max="8672" width="0.5" style="614" customWidth="1"/>
    <col min="8673" max="8673" width="2.625" style="614" customWidth="1"/>
    <col min="8674" max="8675" width="0.5" style="614" customWidth="1"/>
    <col min="8676" max="8676" width="2.625" style="614" customWidth="1"/>
    <col min="8677" max="8678" width="0.5" style="614" customWidth="1"/>
    <col min="8679" max="8679" width="2.625" style="614" customWidth="1"/>
    <col min="8680" max="8681" width="0.5" style="614" customWidth="1"/>
    <col min="8682" max="8682" width="2.625" style="614" customWidth="1"/>
    <col min="8683" max="8684" width="0.5" style="614" customWidth="1"/>
    <col min="8685" max="8685" width="2.625" style="614" customWidth="1"/>
    <col min="8686" max="8687" width="0.5" style="614" customWidth="1"/>
    <col min="8688" max="8688" width="2.625" style="614" customWidth="1"/>
    <col min="8689" max="8711" width="9" style="614"/>
    <col min="8712" max="8712" width="0.5" style="614" customWidth="1"/>
    <col min="8713" max="8713" width="2.625" style="614" customWidth="1"/>
    <col min="8714" max="8715" width="0.5" style="614" customWidth="1"/>
    <col min="8716" max="8716" width="2.125" style="614" customWidth="1"/>
    <col min="8717" max="8718" width="0.5" style="614" customWidth="1"/>
    <col min="8719" max="8719" width="5.625" style="614" customWidth="1"/>
    <col min="8720" max="8721" width="0.5" style="614" customWidth="1"/>
    <col min="8722" max="8722" width="2.5" style="614" customWidth="1"/>
    <col min="8723" max="8724" width="0.5" style="614" customWidth="1"/>
    <col min="8725" max="8725" width="2.5" style="614" customWidth="1"/>
    <col min="8726" max="8727" width="0.5" style="614" customWidth="1"/>
    <col min="8728" max="8728" width="2.5" style="614" customWidth="1"/>
    <col min="8729" max="8730" width="0.5" style="614" customWidth="1"/>
    <col min="8731" max="8731" width="2.375" style="614" customWidth="1"/>
    <col min="8732" max="8733" width="0.5" style="614" customWidth="1"/>
    <col min="8734" max="8734" width="2.5" style="614" customWidth="1"/>
    <col min="8735" max="8736" width="0.5" style="614" customWidth="1"/>
    <col min="8737" max="8737" width="2.5" style="614" customWidth="1"/>
    <col min="8738" max="8739" width="0.5" style="614" customWidth="1"/>
    <col min="8740" max="8740" width="2.5" style="614" customWidth="1"/>
    <col min="8741" max="8742" width="0.5" style="614" customWidth="1"/>
    <col min="8743" max="8743" width="2.5" style="614" customWidth="1"/>
    <col min="8744" max="8745" width="0.5" style="614" customWidth="1"/>
    <col min="8746" max="8746" width="2.5" style="614" customWidth="1"/>
    <col min="8747" max="8748" width="0.5" style="614" customWidth="1"/>
    <col min="8749" max="8749" width="2.5" style="614" customWidth="1"/>
    <col min="8750" max="8751" width="0.5" style="614" customWidth="1"/>
    <col min="8752" max="8752" width="2.5" style="614" customWidth="1"/>
    <col min="8753" max="8754" width="0.5" style="614" customWidth="1"/>
    <col min="8755" max="8755" width="2.625" style="614" customWidth="1"/>
    <col min="8756" max="8757" width="0.5" style="614" customWidth="1"/>
    <col min="8758" max="8758" width="2.625" style="614" customWidth="1"/>
    <col min="8759" max="8760" width="0.5" style="614" customWidth="1"/>
    <col min="8761" max="8761" width="2.625" style="614" customWidth="1"/>
    <col min="8762" max="8763" width="0.5" style="614" customWidth="1"/>
    <col min="8764" max="8764" width="2.625" style="614" customWidth="1"/>
    <col min="8765" max="8766" width="0.5" style="614" customWidth="1"/>
    <col min="8767" max="8767" width="2.625" style="614" customWidth="1"/>
    <col min="8768" max="8769" width="0.5" style="614" customWidth="1"/>
    <col min="8770" max="8770" width="5.875" style="614" customWidth="1"/>
    <col min="8771" max="8772" width="0.5" style="614" customWidth="1"/>
    <col min="8773" max="8773" width="5.125" style="614" customWidth="1"/>
    <col min="8774" max="8775" width="0.5" style="614" customWidth="1"/>
    <col min="8776" max="8776" width="3.125" style="614" customWidth="1"/>
    <col min="8777" max="8778" width="0.5" style="614" customWidth="1"/>
    <col min="8779" max="8779" width="2.875" style="614" customWidth="1"/>
    <col min="8780" max="8781" width="0.5" style="614" customWidth="1"/>
    <col min="8782" max="8782" width="3.125" style="614" customWidth="1"/>
    <col min="8783" max="8784" width="0.5" style="614" customWidth="1"/>
    <col min="8785" max="8785" width="2.875" style="614" customWidth="1"/>
    <col min="8786" max="8787" width="0.5" style="614" customWidth="1"/>
    <col min="8788" max="8788" width="3.125" style="614" customWidth="1"/>
    <col min="8789" max="8790" width="0.5" style="614" customWidth="1"/>
    <col min="8791" max="8791" width="2.875" style="614" customWidth="1"/>
    <col min="8792" max="8793" width="0.5" style="614" customWidth="1"/>
    <col min="8794" max="8794" width="3.125" style="614" customWidth="1"/>
    <col min="8795" max="8796" width="0.5" style="614" customWidth="1"/>
    <col min="8797" max="8797" width="2.875" style="614" customWidth="1"/>
    <col min="8798" max="8799" width="0.5" style="614" customWidth="1"/>
    <col min="8800" max="8800" width="3.125" style="614" customWidth="1"/>
    <col min="8801" max="8802" width="0.5" style="614" customWidth="1"/>
    <col min="8803" max="8803" width="2.875" style="614" customWidth="1"/>
    <col min="8804" max="8805" width="0.5" style="614" customWidth="1"/>
    <col min="8806" max="8806" width="3.125" style="614" customWidth="1"/>
    <col min="8807" max="8808" width="0.5" style="614" customWidth="1"/>
    <col min="8809" max="8809" width="2.875" style="614" customWidth="1"/>
    <col min="8810" max="8811" width="0.5" style="614" customWidth="1"/>
    <col min="8812" max="8812" width="3.375" style="614" customWidth="1"/>
    <col min="8813" max="8813" width="0.375" style="614" customWidth="1"/>
    <col min="8814" max="8814" width="0.5" style="614" customWidth="1"/>
    <col min="8815" max="8815" width="3.375" style="614" customWidth="1"/>
    <col min="8816" max="8817" width="0.5" style="614" customWidth="1"/>
    <col min="8818" max="8818" width="2.625" style="614" customWidth="1"/>
    <col min="8819" max="8820" width="0.5" style="614" customWidth="1"/>
    <col min="8821" max="8821" width="2.625" style="614" customWidth="1"/>
    <col min="8822" max="8823" width="0.5" style="614" customWidth="1"/>
    <col min="8824" max="8824" width="2.625" style="614" customWidth="1"/>
    <col min="8825" max="8826" width="0.5" style="614" customWidth="1"/>
    <col min="8827" max="8827" width="2.625" style="614" customWidth="1"/>
    <col min="8828" max="8829" width="0.5" style="614" customWidth="1"/>
    <col min="8830" max="8830" width="2.625" style="614" customWidth="1"/>
    <col min="8831" max="8832" width="0.5" style="614" customWidth="1"/>
    <col min="8833" max="8833" width="2.625" style="614" customWidth="1"/>
    <col min="8834" max="8835" width="0.5" style="614" customWidth="1"/>
    <col min="8836" max="8836" width="2.625" style="614" customWidth="1"/>
    <col min="8837" max="8838" width="0.5" style="614" customWidth="1"/>
    <col min="8839" max="8839" width="2.625" style="614" customWidth="1"/>
    <col min="8840" max="8841" width="0.5" style="614" customWidth="1"/>
    <col min="8842" max="8842" width="2.625" style="614" customWidth="1"/>
    <col min="8843" max="8844" width="0.5" style="614" customWidth="1"/>
    <col min="8845" max="8845" width="2.625" style="614" customWidth="1"/>
    <col min="8846" max="8847" width="0.5" style="614" customWidth="1"/>
    <col min="8848" max="8848" width="2.625" style="614" customWidth="1"/>
    <col min="8849" max="8850" width="0.5" style="614" customWidth="1"/>
    <col min="8851" max="8851" width="2.625" style="614" customWidth="1"/>
    <col min="8852" max="8853" width="0.5" style="614" customWidth="1"/>
    <col min="8854" max="8854" width="2.625" style="614" customWidth="1"/>
    <col min="8855" max="8856" width="0.5" style="614" customWidth="1"/>
    <col min="8857" max="8857" width="2.625" style="614" customWidth="1"/>
    <col min="8858" max="8859" width="0.5" style="614" customWidth="1"/>
    <col min="8860" max="8860" width="2.625" style="614" customWidth="1"/>
    <col min="8861" max="8862" width="0.5" style="614" customWidth="1"/>
    <col min="8863" max="8863" width="2.625" style="614" customWidth="1"/>
    <col min="8864" max="8865" width="0.5" style="614" customWidth="1"/>
    <col min="8866" max="8866" width="2.625" style="614" customWidth="1"/>
    <col min="8867" max="8868" width="0.5" style="614" customWidth="1"/>
    <col min="8869" max="8869" width="2.625" style="614" customWidth="1"/>
    <col min="8870" max="8871" width="0.5" style="614" customWidth="1"/>
    <col min="8872" max="8872" width="2.625" style="614" customWidth="1"/>
    <col min="8873" max="8874" width="0.5" style="614" customWidth="1"/>
    <col min="8875" max="8875" width="2.625" style="614" customWidth="1"/>
    <col min="8876" max="8877" width="0.5" style="614" customWidth="1"/>
    <col min="8878" max="8878" width="2.625" style="614" customWidth="1"/>
    <col min="8879" max="8880" width="0.5" style="614" customWidth="1"/>
    <col min="8881" max="8881" width="2.625" style="614" customWidth="1"/>
    <col min="8882" max="8883" width="0.5" style="614" customWidth="1"/>
    <col min="8884" max="8884" width="2.625" style="614" customWidth="1"/>
    <col min="8885" max="8886" width="0.5" style="614" customWidth="1"/>
    <col min="8887" max="8887" width="2.625" style="614" customWidth="1"/>
    <col min="8888" max="8889" width="0.5" style="614" customWidth="1"/>
    <col min="8890" max="8890" width="2.625" style="614" customWidth="1"/>
    <col min="8891" max="8892" width="0.5" style="614" customWidth="1"/>
    <col min="8893" max="8893" width="2.625" style="614" customWidth="1"/>
    <col min="8894" max="8895" width="0.5" style="614" customWidth="1"/>
    <col min="8896" max="8896" width="2.625" style="614" customWidth="1"/>
    <col min="8897" max="8898" width="0.5" style="614" customWidth="1"/>
    <col min="8899" max="8899" width="2.625" style="614" customWidth="1"/>
    <col min="8900" max="8901" width="0.5" style="614" customWidth="1"/>
    <col min="8902" max="8902" width="2.625" style="614" customWidth="1"/>
    <col min="8903" max="8904" width="0.5" style="614" customWidth="1"/>
    <col min="8905" max="8905" width="2.625" style="614" customWidth="1"/>
    <col min="8906" max="8907" width="0.5" style="614" customWidth="1"/>
    <col min="8908" max="8908" width="2.625" style="614" customWidth="1"/>
    <col min="8909" max="8910" width="0.5" style="614" customWidth="1"/>
    <col min="8911" max="8911" width="2.625" style="614" customWidth="1"/>
    <col min="8912" max="8913" width="0.5" style="614" customWidth="1"/>
    <col min="8914" max="8914" width="2.625" style="614" customWidth="1"/>
    <col min="8915" max="8916" width="0.5" style="614" customWidth="1"/>
    <col min="8917" max="8917" width="2.625" style="614" customWidth="1"/>
    <col min="8918" max="8919" width="0.5" style="614" customWidth="1"/>
    <col min="8920" max="8920" width="2.625" style="614" customWidth="1"/>
    <col min="8921" max="8922" width="0.5" style="614" customWidth="1"/>
    <col min="8923" max="8923" width="2.625" style="614" customWidth="1"/>
    <col min="8924" max="8925" width="0.5" style="614" customWidth="1"/>
    <col min="8926" max="8926" width="2.625" style="614" customWidth="1"/>
    <col min="8927" max="8928" width="0.5" style="614" customWidth="1"/>
    <col min="8929" max="8929" width="2.625" style="614" customWidth="1"/>
    <col min="8930" max="8931" width="0.5" style="614" customWidth="1"/>
    <col min="8932" max="8932" width="2.625" style="614" customWidth="1"/>
    <col min="8933" max="8934" width="0.5" style="614" customWidth="1"/>
    <col min="8935" max="8935" width="2.625" style="614" customWidth="1"/>
    <col min="8936" max="8937" width="0.5" style="614" customWidth="1"/>
    <col min="8938" max="8938" width="2.625" style="614" customWidth="1"/>
    <col min="8939" max="8940" width="0.5" style="614" customWidth="1"/>
    <col min="8941" max="8941" width="2.625" style="614" customWidth="1"/>
    <col min="8942" max="8943" width="0.5" style="614" customWidth="1"/>
    <col min="8944" max="8944" width="2.625" style="614" customWidth="1"/>
    <col min="8945" max="8967" width="9" style="614"/>
    <col min="8968" max="8968" width="0.5" style="614" customWidth="1"/>
    <col min="8969" max="8969" width="2.625" style="614" customWidth="1"/>
    <col min="8970" max="8971" width="0.5" style="614" customWidth="1"/>
    <col min="8972" max="8972" width="2.125" style="614" customWidth="1"/>
    <col min="8973" max="8974" width="0.5" style="614" customWidth="1"/>
    <col min="8975" max="8975" width="5.625" style="614" customWidth="1"/>
    <col min="8976" max="8977" width="0.5" style="614" customWidth="1"/>
    <col min="8978" max="8978" width="2.5" style="614" customWidth="1"/>
    <col min="8979" max="8980" width="0.5" style="614" customWidth="1"/>
    <col min="8981" max="8981" width="2.5" style="614" customWidth="1"/>
    <col min="8982" max="8983" width="0.5" style="614" customWidth="1"/>
    <col min="8984" max="8984" width="2.5" style="614" customWidth="1"/>
    <col min="8985" max="8986" width="0.5" style="614" customWidth="1"/>
    <col min="8987" max="8987" width="2.375" style="614" customWidth="1"/>
    <col min="8988" max="8989" width="0.5" style="614" customWidth="1"/>
    <col min="8990" max="8990" width="2.5" style="614" customWidth="1"/>
    <col min="8991" max="8992" width="0.5" style="614" customWidth="1"/>
    <col min="8993" max="8993" width="2.5" style="614" customWidth="1"/>
    <col min="8994" max="8995" width="0.5" style="614" customWidth="1"/>
    <col min="8996" max="8996" width="2.5" style="614" customWidth="1"/>
    <col min="8997" max="8998" width="0.5" style="614" customWidth="1"/>
    <col min="8999" max="8999" width="2.5" style="614" customWidth="1"/>
    <col min="9000" max="9001" width="0.5" style="614" customWidth="1"/>
    <col min="9002" max="9002" width="2.5" style="614" customWidth="1"/>
    <col min="9003" max="9004" width="0.5" style="614" customWidth="1"/>
    <col min="9005" max="9005" width="2.5" style="614" customWidth="1"/>
    <col min="9006" max="9007" width="0.5" style="614" customWidth="1"/>
    <col min="9008" max="9008" width="2.5" style="614" customWidth="1"/>
    <col min="9009" max="9010" width="0.5" style="614" customWidth="1"/>
    <col min="9011" max="9011" width="2.625" style="614" customWidth="1"/>
    <col min="9012" max="9013" width="0.5" style="614" customWidth="1"/>
    <col min="9014" max="9014" width="2.625" style="614" customWidth="1"/>
    <col min="9015" max="9016" width="0.5" style="614" customWidth="1"/>
    <col min="9017" max="9017" width="2.625" style="614" customWidth="1"/>
    <col min="9018" max="9019" width="0.5" style="614" customWidth="1"/>
    <col min="9020" max="9020" width="2.625" style="614" customWidth="1"/>
    <col min="9021" max="9022" width="0.5" style="614" customWidth="1"/>
    <col min="9023" max="9023" width="2.625" style="614" customWidth="1"/>
    <col min="9024" max="9025" width="0.5" style="614" customWidth="1"/>
    <col min="9026" max="9026" width="5.875" style="614" customWidth="1"/>
    <col min="9027" max="9028" width="0.5" style="614" customWidth="1"/>
    <col min="9029" max="9029" width="5.125" style="614" customWidth="1"/>
    <col min="9030" max="9031" width="0.5" style="614" customWidth="1"/>
    <col min="9032" max="9032" width="3.125" style="614" customWidth="1"/>
    <col min="9033" max="9034" width="0.5" style="614" customWidth="1"/>
    <col min="9035" max="9035" width="2.875" style="614" customWidth="1"/>
    <col min="9036" max="9037" width="0.5" style="614" customWidth="1"/>
    <col min="9038" max="9038" width="3.125" style="614" customWidth="1"/>
    <col min="9039" max="9040" width="0.5" style="614" customWidth="1"/>
    <col min="9041" max="9041" width="2.875" style="614" customWidth="1"/>
    <col min="9042" max="9043" width="0.5" style="614" customWidth="1"/>
    <col min="9044" max="9044" width="3.125" style="614" customWidth="1"/>
    <col min="9045" max="9046" width="0.5" style="614" customWidth="1"/>
    <col min="9047" max="9047" width="2.875" style="614" customWidth="1"/>
    <col min="9048" max="9049" width="0.5" style="614" customWidth="1"/>
    <col min="9050" max="9050" width="3.125" style="614" customWidth="1"/>
    <col min="9051" max="9052" width="0.5" style="614" customWidth="1"/>
    <col min="9053" max="9053" width="2.875" style="614" customWidth="1"/>
    <col min="9054" max="9055" width="0.5" style="614" customWidth="1"/>
    <col min="9056" max="9056" width="3.125" style="614" customWidth="1"/>
    <col min="9057" max="9058" width="0.5" style="614" customWidth="1"/>
    <col min="9059" max="9059" width="2.875" style="614" customWidth="1"/>
    <col min="9060" max="9061" width="0.5" style="614" customWidth="1"/>
    <col min="9062" max="9062" width="3.125" style="614" customWidth="1"/>
    <col min="9063" max="9064" width="0.5" style="614" customWidth="1"/>
    <col min="9065" max="9065" width="2.875" style="614" customWidth="1"/>
    <col min="9066" max="9067" width="0.5" style="614" customWidth="1"/>
    <col min="9068" max="9068" width="3.375" style="614" customWidth="1"/>
    <col min="9069" max="9069" width="0.375" style="614" customWidth="1"/>
    <col min="9070" max="9070" width="0.5" style="614" customWidth="1"/>
    <col min="9071" max="9071" width="3.375" style="614" customWidth="1"/>
    <col min="9072" max="9073" width="0.5" style="614" customWidth="1"/>
    <col min="9074" max="9074" width="2.625" style="614" customWidth="1"/>
    <col min="9075" max="9076" width="0.5" style="614" customWidth="1"/>
    <col min="9077" max="9077" width="2.625" style="614" customWidth="1"/>
    <col min="9078" max="9079" width="0.5" style="614" customWidth="1"/>
    <col min="9080" max="9080" width="2.625" style="614" customWidth="1"/>
    <col min="9081" max="9082" width="0.5" style="614" customWidth="1"/>
    <col min="9083" max="9083" width="2.625" style="614" customWidth="1"/>
    <col min="9084" max="9085" width="0.5" style="614" customWidth="1"/>
    <col min="9086" max="9086" width="2.625" style="614" customWidth="1"/>
    <col min="9087" max="9088" width="0.5" style="614" customWidth="1"/>
    <col min="9089" max="9089" width="2.625" style="614" customWidth="1"/>
    <col min="9090" max="9091" width="0.5" style="614" customWidth="1"/>
    <col min="9092" max="9092" width="2.625" style="614" customWidth="1"/>
    <col min="9093" max="9094" width="0.5" style="614" customWidth="1"/>
    <col min="9095" max="9095" width="2.625" style="614" customWidth="1"/>
    <col min="9096" max="9097" width="0.5" style="614" customWidth="1"/>
    <col min="9098" max="9098" width="2.625" style="614" customWidth="1"/>
    <col min="9099" max="9100" width="0.5" style="614" customWidth="1"/>
    <col min="9101" max="9101" width="2.625" style="614" customWidth="1"/>
    <col min="9102" max="9103" width="0.5" style="614" customWidth="1"/>
    <col min="9104" max="9104" width="2.625" style="614" customWidth="1"/>
    <col min="9105" max="9106" width="0.5" style="614" customWidth="1"/>
    <col min="9107" max="9107" width="2.625" style="614" customWidth="1"/>
    <col min="9108" max="9109" width="0.5" style="614" customWidth="1"/>
    <col min="9110" max="9110" width="2.625" style="614" customWidth="1"/>
    <col min="9111" max="9112" width="0.5" style="614" customWidth="1"/>
    <col min="9113" max="9113" width="2.625" style="614" customWidth="1"/>
    <col min="9114" max="9115" width="0.5" style="614" customWidth="1"/>
    <col min="9116" max="9116" width="2.625" style="614" customWidth="1"/>
    <col min="9117" max="9118" width="0.5" style="614" customWidth="1"/>
    <col min="9119" max="9119" width="2.625" style="614" customWidth="1"/>
    <col min="9120" max="9121" width="0.5" style="614" customWidth="1"/>
    <col min="9122" max="9122" width="2.625" style="614" customWidth="1"/>
    <col min="9123" max="9124" width="0.5" style="614" customWidth="1"/>
    <col min="9125" max="9125" width="2.625" style="614" customWidth="1"/>
    <col min="9126" max="9127" width="0.5" style="614" customWidth="1"/>
    <col min="9128" max="9128" width="2.625" style="614" customWidth="1"/>
    <col min="9129" max="9130" width="0.5" style="614" customWidth="1"/>
    <col min="9131" max="9131" width="2.625" style="614" customWidth="1"/>
    <col min="9132" max="9133" width="0.5" style="614" customWidth="1"/>
    <col min="9134" max="9134" width="2.625" style="614" customWidth="1"/>
    <col min="9135" max="9136" width="0.5" style="614" customWidth="1"/>
    <col min="9137" max="9137" width="2.625" style="614" customWidth="1"/>
    <col min="9138" max="9139" width="0.5" style="614" customWidth="1"/>
    <col min="9140" max="9140" width="2.625" style="614" customWidth="1"/>
    <col min="9141" max="9142" width="0.5" style="614" customWidth="1"/>
    <col min="9143" max="9143" width="2.625" style="614" customWidth="1"/>
    <col min="9144" max="9145" width="0.5" style="614" customWidth="1"/>
    <col min="9146" max="9146" width="2.625" style="614" customWidth="1"/>
    <col min="9147" max="9148" width="0.5" style="614" customWidth="1"/>
    <col min="9149" max="9149" width="2.625" style="614" customWidth="1"/>
    <col min="9150" max="9151" width="0.5" style="614" customWidth="1"/>
    <col min="9152" max="9152" width="2.625" style="614" customWidth="1"/>
    <col min="9153" max="9154" width="0.5" style="614" customWidth="1"/>
    <col min="9155" max="9155" width="2.625" style="614" customWidth="1"/>
    <col min="9156" max="9157" width="0.5" style="614" customWidth="1"/>
    <col min="9158" max="9158" width="2.625" style="614" customWidth="1"/>
    <col min="9159" max="9160" width="0.5" style="614" customWidth="1"/>
    <col min="9161" max="9161" width="2.625" style="614" customWidth="1"/>
    <col min="9162" max="9163" width="0.5" style="614" customWidth="1"/>
    <col min="9164" max="9164" width="2.625" style="614" customWidth="1"/>
    <col min="9165" max="9166" width="0.5" style="614" customWidth="1"/>
    <col min="9167" max="9167" width="2.625" style="614" customWidth="1"/>
    <col min="9168" max="9169" width="0.5" style="614" customWidth="1"/>
    <col min="9170" max="9170" width="2.625" style="614" customWidth="1"/>
    <col min="9171" max="9172" width="0.5" style="614" customWidth="1"/>
    <col min="9173" max="9173" width="2.625" style="614" customWidth="1"/>
    <col min="9174" max="9175" width="0.5" style="614" customWidth="1"/>
    <col min="9176" max="9176" width="2.625" style="614" customWidth="1"/>
    <col min="9177" max="9178" width="0.5" style="614" customWidth="1"/>
    <col min="9179" max="9179" width="2.625" style="614" customWidth="1"/>
    <col min="9180" max="9181" width="0.5" style="614" customWidth="1"/>
    <col min="9182" max="9182" width="2.625" style="614" customWidth="1"/>
    <col min="9183" max="9184" width="0.5" style="614" customWidth="1"/>
    <col min="9185" max="9185" width="2.625" style="614" customWidth="1"/>
    <col min="9186" max="9187" width="0.5" style="614" customWidth="1"/>
    <col min="9188" max="9188" width="2.625" style="614" customWidth="1"/>
    <col min="9189" max="9190" width="0.5" style="614" customWidth="1"/>
    <col min="9191" max="9191" width="2.625" style="614" customWidth="1"/>
    <col min="9192" max="9193" width="0.5" style="614" customWidth="1"/>
    <col min="9194" max="9194" width="2.625" style="614" customWidth="1"/>
    <col min="9195" max="9196" width="0.5" style="614" customWidth="1"/>
    <col min="9197" max="9197" width="2.625" style="614" customWidth="1"/>
    <col min="9198" max="9199" width="0.5" style="614" customWidth="1"/>
    <col min="9200" max="9200" width="2.625" style="614" customWidth="1"/>
    <col min="9201" max="9223" width="9" style="614"/>
    <col min="9224" max="9224" width="0.5" style="614" customWidth="1"/>
    <col min="9225" max="9225" width="2.625" style="614" customWidth="1"/>
    <col min="9226" max="9227" width="0.5" style="614" customWidth="1"/>
    <col min="9228" max="9228" width="2.125" style="614" customWidth="1"/>
    <col min="9229" max="9230" width="0.5" style="614" customWidth="1"/>
    <col min="9231" max="9231" width="5.625" style="614" customWidth="1"/>
    <col min="9232" max="9233" width="0.5" style="614" customWidth="1"/>
    <col min="9234" max="9234" width="2.5" style="614" customWidth="1"/>
    <col min="9235" max="9236" width="0.5" style="614" customWidth="1"/>
    <col min="9237" max="9237" width="2.5" style="614" customWidth="1"/>
    <col min="9238" max="9239" width="0.5" style="614" customWidth="1"/>
    <col min="9240" max="9240" width="2.5" style="614" customWidth="1"/>
    <col min="9241" max="9242" width="0.5" style="614" customWidth="1"/>
    <col min="9243" max="9243" width="2.375" style="614" customWidth="1"/>
    <col min="9244" max="9245" width="0.5" style="614" customWidth="1"/>
    <col min="9246" max="9246" width="2.5" style="614" customWidth="1"/>
    <col min="9247" max="9248" width="0.5" style="614" customWidth="1"/>
    <col min="9249" max="9249" width="2.5" style="614" customWidth="1"/>
    <col min="9250" max="9251" width="0.5" style="614" customWidth="1"/>
    <col min="9252" max="9252" width="2.5" style="614" customWidth="1"/>
    <col min="9253" max="9254" width="0.5" style="614" customWidth="1"/>
    <col min="9255" max="9255" width="2.5" style="614" customWidth="1"/>
    <col min="9256" max="9257" width="0.5" style="614" customWidth="1"/>
    <col min="9258" max="9258" width="2.5" style="614" customWidth="1"/>
    <col min="9259" max="9260" width="0.5" style="614" customWidth="1"/>
    <col min="9261" max="9261" width="2.5" style="614" customWidth="1"/>
    <col min="9262" max="9263" width="0.5" style="614" customWidth="1"/>
    <col min="9264" max="9264" width="2.5" style="614" customWidth="1"/>
    <col min="9265" max="9266" width="0.5" style="614" customWidth="1"/>
    <col min="9267" max="9267" width="2.625" style="614" customWidth="1"/>
    <col min="9268" max="9269" width="0.5" style="614" customWidth="1"/>
    <col min="9270" max="9270" width="2.625" style="614" customWidth="1"/>
    <col min="9271" max="9272" width="0.5" style="614" customWidth="1"/>
    <col min="9273" max="9273" width="2.625" style="614" customWidth="1"/>
    <col min="9274" max="9275" width="0.5" style="614" customWidth="1"/>
    <col min="9276" max="9276" width="2.625" style="614" customWidth="1"/>
    <col min="9277" max="9278" width="0.5" style="614" customWidth="1"/>
    <col min="9279" max="9279" width="2.625" style="614" customWidth="1"/>
    <col min="9280" max="9281" width="0.5" style="614" customWidth="1"/>
    <col min="9282" max="9282" width="5.875" style="614" customWidth="1"/>
    <col min="9283" max="9284" width="0.5" style="614" customWidth="1"/>
    <col min="9285" max="9285" width="5.125" style="614" customWidth="1"/>
    <col min="9286" max="9287" width="0.5" style="614" customWidth="1"/>
    <col min="9288" max="9288" width="3.125" style="614" customWidth="1"/>
    <col min="9289" max="9290" width="0.5" style="614" customWidth="1"/>
    <col min="9291" max="9291" width="2.875" style="614" customWidth="1"/>
    <col min="9292" max="9293" width="0.5" style="614" customWidth="1"/>
    <col min="9294" max="9294" width="3.125" style="614" customWidth="1"/>
    <col min="9295" max="9296" width="0.5" style="614" customWidth="1"/>
    <col min="9297" max="9297" width="2.875" style="614" customWidth="1"/>
    <col min="9298" max="9299" width="0.5" style="614" customWidth="1"/>
    <col min="9300" max="9300" width="3.125" style="614" customWidth="1"/>
    <col min="9301" max="9302" width="0.5" style="614" customWidth="1"/>
    <col min="9303" max="9303" width="2.875" style="614" customWidth="1"/>
    <col min="9304" max="9305" width="0.5" style="614" customWidth="1"/>
    <col min="9306" max="9306" width="3.125" style="614" customWidth="1"/>
    <col min="9307" max="9308" width="0.5" style="614" customWidth="1"/>
    <col min="9309" max="9309" width="2.875" style="614" customWidth="1"/>
    <col min="9310" max="9311" width="0.5" style="614" customWidth="1"/>
    <col min="9312" max="9312" width="3.125" style="614" customWidth="1"/>
    <col min="9313" max="9314" width="0.5" style="614" customWidth="1"/>
    <col min="9315" max="9315" width="2.875" style="614" customWidth="1"/>
    <col min="9316" max="9317" width="0.5" style="614" customWidth="1"/>
    <col min="9318" max="9318" width="3.125" style="614" customWidth="1"/>
    <col min="9319" max="9320" width="0.5" style="614" customWidth="1"/>
    <col min="9321" max="9321" width="2.875" style="614" customWidth="1"/>
    <col min="9322" max="9323" width="0.5" style="614" customWidth="1"/>
    <col min="9324" max="9324" width="3.375" style="614" customWidth="1"/>
    <col min="9325" max="9325" width="0.375" style="614" customWidth="1"/>
    <col min="9326" max="9326" width="0.5" style="614" customWidth="1"/>
    <col min="9327" max="9327" width="3.375" style="614" customWidth="1"/>
    <col min="9328" max="9329" width="0.5" style="614" customWidth="1"/>
    <col min="9330" max="9330" width="2.625" style="614" customWidth="1"/>
    <col min="9331" max="9332" width="0.5" style="614" customWidth="1"/>
    <col min="9333" max="9333" width="2.625" style="614" customWidth="1"/>
    <col min="9334" max="9335" width="0.5" style="614" customWidth="1"/>
    <col min="9336" max="9336" width="2.625" style="614" customWidth="1"/>
    <col min="9337" max="9338" width="0.5" style="614" customWidth="1"/>
    <col min="9339" max="9339" width="2.625" style="614" customWidth="1"/>
    <col min="9340" max="9341" width="0.5" style="614" customWidth="1"/>
    <col min="9342" max="9342" width="2.625" style="614" customWidth="1"/>
    <col min="9343" max="9344" width="0.5" style="614" customWidth="1"/>
    <col min="9345" max="9345" width="2.625" style="614" customWidth="1"/>
    <col min="9346" max="9347" width="0.5" style="614" customWidth="1"/>
    <col min="9348" max="9348" width="2.625" style="614" customWidth="1"/>
    <col min="9349" max="9350" width="0.5" style="614" customWidth="1"/>
    <col min="9351" max="9351" width="2.625" style="614" customWidth="1"/>
    <col min="9352" max="9353" width="0.5" style="614" customWidth="1"/>
    <col min="9354" max="9354" width="2.625" style="614" customWidth="1"/>
    <col min="9355" max="9356" width="0.5" style="614" customWidth="1"/>
    <col min="9357" max="9357" width="2.625" style="614" customWidth="1"/>
    <col min="9358" max="9359" width="0.5" style="614" customWidth="1"/>
    <col min="9360" max="9360" width="2.625" style="614" customWidth="1"/>
    <col min="9361" max="9362" width="0.5" style="614" customWidth="1"/>
    <col min="9363" max="9363" width="2.625" style="614" customWidth="1"/>
    <col min="9364" max="9365" width="0.5" style="614" customWidth="1"/>
    <col min="9366" max="9366" width="2.625" style="614" customWidth="1"/>
    <col min="9367" max="9368" width="0.5" style="614" customWidth="1"/>
    <col min="9369" max="9369" width="2.625" style="614" customWidth="1"/>
    <col min="9370" max="9371" width="0.5" style="614" customWidth="1"/>
    <col min="9372" max="9372" width="2.625" style="614" customWidth="1"/>
    <col min="9373" max="9374" width="0.5" style="614" customWidth="1"/>
    <col min="9375" max="9375" width="2.625" style="614" customWidth="1"/>
    <col min="9376" max="9377" width="0.5" style="614" customWidth="1"/>
    <col min="9378" max="9378" width="2.625" style="614" customWidth="1"/>
    <col min="9379" max="9380" width="0.5" style="614" customWidth="1"/>
    <col min="9381" max="9381" width="2.625" style="614" customWidth="1"/>
    <col min="9382" max="9383" width="0.5" style="614" customWidth="1"/>
    <col min="9384" max="9384" width="2.625" style="614" customWidth="1"/>
    <col min="9385" max="9386" width="0.5" style="614" customWidth="1"/>
    <col min="9387" max="9387" width="2.625" style="614" customWidth="1"/>
    <col min="9388" max="9389" width="0.5" style="614" customWidth="1"/>
    <col min="9390" max="9390" width="2.625" style="614" customWidth="1"/>
    <col min="9391" max="9392" width="0.5" style="614" customWidth="1"/>
    <col min="9393" max="9393" width="2.625" style="614" customWidth="1"/>
    <col min="9394" max="9395" width="0.5" style="614" customWidth="1"/>
    <col min="9396" max="9396" width="2.625" style="614" customWidth="1"/>
    <col min="9397" max="9398" width="0.5" style="614" customWidth="1"/>
    <col min="9399" max="9399" width="2.625" style="614" customWidth="1"/>
    <col min="9400" max="9401" width="0.5" style="614" customWidth="1"/>
    <col min="9402" max="9402" width="2.625" style="614" customWidth="1"/>
    <col min="9403" max="9404" width="0.5" style="614" customWidth="1"/>
    <col min="9405" max="9405" width="2.625" style="614" customWidth="1"/>
    <col min="9406" max="9407" width="0.5" style="614" customWidth="1"/>
    <col min="9408" max="9408" width="2.625" style="614" customWidth="1"/>
    <col min="9409" max="9410" width="0.5" style="614" customWidth="1"/>
    <col min="9411" max="9411" width="2.625" style="614" customWidth="1"/>
    <col min="9412" max="9413" width="0.5" style="614" customWidth="1"/>
    <col min="9414" max="9414" width="2.625" style="614" customWidth="1"/>
    <col min="9415" max="9416" width="0.5" style="614" customWidth="1"/>
    <col min="9417" max="9417" width="2.625" style="614" customWidth="1"/>
    <col min="9418" max="9419" width="0.5" style="614" customWidth="1"/>
    <col min="9420" max="9420" width="2.625" style="614" customWidth="1"/>
    <col min="9421" max="9422" width="0.5" style="614" customWidth="1"/>
    <col min="9423" max="9423" width="2.625" style="614" customWidth="1"/>
    <col min="9424" max="9425" width="0.5" style="614" customWidth="1"/>
    <col min="9426" max="9426" width="2.625" style="614" customWidth="1"/>
    <col min="9427" max="9428" width="0.5" style="614" customWidth="1"/>
    <col min="9429" max="9429" width="2.625" style="614" customWidth="1"/>
    <col min="9430" max="9431" width="0.5" style="614" customWidth="1"/>
    <col min="9432" max="9432" width="2.625" style="614" customWidth="1"/>
    <col min="9433" max="9434" width="0.5" style="614" customWidth="1"/>
    <col min="9435" max="9435" width="2.625" style="614" customWidth="1"/>
    <col min="9436" max="9437" width="0.5" style="614" customWidth="1"/>
    <col min="9438" max="9438" width="2.625" style="614" customWidth="1"/>
    <col min="9439" max="9440" width="0.5" style="614" customWidth="1"/>
    <col min="9441" max="9441" width="2.625" style="614" customWidth="1"/>
    <col min="9442" max="9443" width="0.5" style="614" customWidth="1"/>
    <col min="9444" max="9444" width="2.625" style="614" customWidth="1"/>
    <col min="9445" max="9446" width="0.5" style="614" customWidth="1"/>
    <col min="9447" max="9447" width="2.625" style="614" customWidth="1"/>
    <col min="9448" max="9449" width="0.5" style="614" customWidth="1"/>
    <col min="9450" max="9450" width="2.625" style="614" customWidth="1"/>
    <col min="9451" max="9452" width="0.5" style="614" customWidth="1"/>
    <col min="9453" max="9453" width="2.625" style="614" customWidth="1"/>
    <col min="9454" max="9455" width="0.5" style="614" customWidth="1"/>
    <col min="9456" max="9456" width="2.625" style="614" customWidth="1"/>
    <col min="9457" max="9479" width="9" style="614"/>
    <col min="9480" max="9480" width="0.5" style="614" customWidth="1"/>
    <col min="9481" max="9481" width="2.625" style="614" customWidth="1"/>
    <col min="9482" max="9483" width="0.5" style="614" customWidth="1"/>
    <col min="9484" max="9484" width="2.125" style="614" customWidth="1"/>
    <col min="9485" max="9486" width="0.5" style="614" customWidth="1"/>
    <col min="9487" max="9487" width="5.625" style="614" customWidth="1"/>
    <col min="9488" max="9489" width="0.5" style="614" customWidth="1"/>
    <col min="9490" max="9490" width="2.5" style="614" customWidth="1"/>
    <col min="9491" max="9492" width="0.5" style="614" customWidth="1"/>
    <col min="9493" max="9493" width="2.5" style="614" customWidth="1"/>
    <col min="9494" max="9495" width="0.5" style="614" customWidth="1"/>
    <col min="9496" max="9496" width="2.5" style="614" customWidth="1"/>
    <col min="9497" max="9498" width="0.5" style="614" customWidth="1"/>
    <col min="9499" max="9499" width="2.375" style="614" customWidth="1"/>
    <col min="9500" max="9501" width="0.5" style="614" customWidth="1"/>
    <col min="9502" max="9502" width="2.5" style="614" customWidth="1"/>
    <col min="9503" max="9504" width="0.5" style="614" customWidth="1"/>
    <col min="9505" max="9505" width="2.5" style="614" customWidth="1"/>
    <col min="9506" max="9507" width="0.5" style="614" customWidth="1"/>
    <col min="9508" max="9508" width="2.5" style="614" customWidth="1"/>
    <col min="9509" max="9510" width="0.5" style="614" customWidth="1"/>
    <col min="9511" max="9511" width="2.5" style="614" customWidth="1"/>
    <col min="9512" max="9513" width="0.5" style="614" customWidth="1"/>
    <col min="9514" max="9514" width="2.5" style="614" customWidth="1"/>
    <col min="9515" max="9516" width="0.5" style="614" customWidth="1"/>
    <col min="9517" max="9517" width="2.5" style="614" customWidth="1"/>
    <col min="9518" max="9519" width="0.5" style="614" customWidth="1"/>
    <col min="9520" max="9520" width="2.5" style="614" customWidth="1"/>
    <col min="9521" max="9522" width="0.5" style="614" customWidth="1"/>
    <col min="9523" max="9523" width="2.625" style="614" customWidth="1"/>
    <col min="9524" max="9525" width="0.5" style="614" customWidth="1"/>
    <col min="9526" max="9526" width="2.625" style="614" customWidth="1"/>
    <col min="9527" max="9528" width="0.5" style="614" customWidth="1"/>
    <col min="9529" max="9529" width="2.625" style="614" customWidth="1"/>
    <col min="9530" max="9531" width="0.5" style="614" customWidth="1"/>
    <col min="9532" max="9532" width="2.625" style="614" customWidth="1"/>
    <col min="9533" max="9534" width="0.5" style="614" customWidth="1"/>
    <col min="9535" max="9535" width="2.625" style="614" customWidth="1"/>
    <col min="9536" max="9537" width="0.5" style="614" customWidth="1"/>
    <col min="9538" max="9538" width="5.875" style="614" customWidth="1"/>
    <col min="9539" max="9540" width="0.5" style="614" customWidth="1"/>
    <col min="9541" max="9541" width="5.125" style="614" customWidth="1"/>
    <col min="9542" max="9543" width="0.5" style="614" customWidth="1"/>
    <col min="9544" max="9544" width="3.125" style="614" customWidth="1"/>
    <col min="9545" max="9546" width="0.5" style="614" customWidth="1"/>
    <col min="9547" max="9547" width="2.875" style="614" customWidth="1"/>
    <col min="9548" max="9549" width="0.5" style="614" customWidth="1"/>
    <col min="9550" max="9550" width="3.125" style="614" customWidth="1"/>
    <col min="9551" max="9552" width="0.5" style="614" customWidth="1"/>
    <col min="9553" max="9553" width="2.875" style="614" customWidth="1"/>
    <col min="9554" max="9555" width="0.5" style="614" customWidth="1"/>
    <col min="9556" max="9556" width="3.125" style="614" customWidth="1"/>
    <col min="9557" max="9558" width="0.5" style="614" customWidth="1"/>
    <col min="9559" max="9559" width="2.875" style="614" customWidth="1"/>
    <col min="9560" max="9561" width="0.5" style="614" customWidth="1"/>
    <col min="9562" max="9562" width="3.125" style="614" customWidth="1"/>
    <col min="9563" max="9564" width="0.5" style="614" customWidth="1"/>
    <col min="9565" max="9565" width="2.875" style="614" customWidth="1"/>
    <col min="9566" max="9567" width="0.5" style="614" customWidth="1"/>
    <col min="9568" max="9568" width="3.125" style="614" customWidth="1"/>
    <col min="9569" max="9570" width="0.5" style="614" customWidth="1"/>
    <col min="9571" max="9571" width="2.875" style="614" customWidth="1"/>
    <col min="9572" max="9573" width="0.5" style="614" customWidth="1"/>
    <col min="9574" max="9574" width="3.125" style="614" customWidth="1"/>
    <col min="9575" max="9576" width="0.5" style="614" customWidth="1"/>
    <col min="9577" max="9577" width="2.875" style="614" customWidth="1"/>
    <col min="9578" max="9579" width="0.5" style="614" customWidth="1"/>
    <col min="9580" max="9580" width="3.375" style="614" customWidth="1"/>
    <col min="9581" max="9581" width="0.375" style="614" customWidth="1"/>
    <col min="9582" max="9582" width="0.5" style="614" customWidth="1"/>
    <col min="9583" max="9583" width="3.375" style="614" customWidth="1"/>
    <col min="9584" max="9585" width="0.5" style="614" customWidth="1"/>
    <col min="9586" max="9586" width="2.625" style="614" customWidth="1"/>
    <col min="9587" max="9588" width="0.5" style="614" customWidth="1"/>
    <col min="9589" max="9589" width="2.625" style="614" customWidth="1"/>
    <col min="9590" max="9591" width="0.5" style="614" customWidth="1"/>
    <col min="9592" max="9592" width="2.625" style="614" customWidth="1"/>
    <col min="9593" max="9594" width="0.5" style="614" customWidth="1"/>
    <col min="9595" max="9595" width="2.625" style="614" customWidth="1"/>
    <col min="9596" max="9597" width="0.5" style="614" customWidth="1"/>
    <col min="9598" max="9598" width="2.625" style="614" customWidth="1"/>
    <col min="9599" max="9600" width="0.5" style="614" customWidth="1"/>
    <col min="9601" max="9601" width="2.625" style="614" customWidth="1"/>
    <col min="9602" max="9603" width="0.5" style="614" customWidth="1"/>
    <col min="9604" max="9604" width="2.625" style="614" customWidth="1"/>
    <col min="9605" max="9606" width="0.5" style="614" customWidth="1"/>
    <col min="9607" max="9607" width="2.625" style="614" customWidth="1"/>
    <col min="9608" max="9609" width="0.5" style="614" customWidth="1"/>
    <col min="9610" max="9610" width="2.625" style="614" customWidth="1"/>
    <col min="9611" max="9612" width="0.5" style="614" customWidth="1"/>
    <col min="9613" max="9613" width="2.625" style="614" customWidth="1"/>
    <col min="9614" max="9615" width="0.5" style="614" customWidth="1"/>
    <col min="9616" max="9616" width="2.625" style="614" customWidth="1"/>
    <col min="9617" max="9618" width="0.5" style="614" customWidth="1"/>
    <col min="9619" max="9619" width="2.625" style="614" customWidth="1"/>
    <col min="9620" max="9621" width="0.5" style="614" customWidth="1"/>
    <col min="9622" max="9622" width="2.625" style="614" customWidth="1"/>
    <col min="9623" max="9624" width="0.5" style="614" customWidth="1"/>
    <col min="9625" max="9625" width="2.625" style="614" customWidth="1"/>
    <col min="9626" max="9627" width="0.5" style="614" customWidth="1"/>
    <col min="9628" max="9628" width="2.625" style="614" customWidth="1"/>
    <col min="9629" max="9630" width="0.5" style="614" customWidth="1"/>
    <col min="9631" max="9631" width="2.625" style="614" customWidth="1"/>
    <col min="9632" max="9633" width="0.5" style="614" customWidth="1"/>
    <col min="9634" max="9634" width="2.625" style="614" customWidth="1"/>
    <col min="9635" max="9636" width="0.5" style="614" customWidth="1"/>
    <col min="9637" max="9637" width="2.625" style="614" customWidth="1"/>
    <col min="9638" max="9639" width="0.5" style="614" customWidth="1"/>
    <col min="9640" max="9640" width="2.625" style="614" customWidth="1"/>
    <col min="9641" max="9642" width="0.5" style="614" customWidth="1"/>
    <col min="9643" max="9643" width="2.625" style="614" customWidth="1"/>
    <col min="9644" max="9645" width="0.5" style="614" customWidth="1"/>
    <col min="9646" max="9646" width="2.625" style="614" customWidth="1"/>
    <col min="9647" max="9648" width="0.5" style="614" customWidth="1"/>
    <col min="9649" max="9649" width="2.625" style="614" customWidth="1"/>
    <col min="9650" max="9651" width="0.5" style="614" customWidth="1"/>
    <col min="9652" max="9652" width="2.625" style="614" customWidth="1"/>
    <col min="9653" max="9654" width="0.5" style="614" customWidth="1"/>
    <col min="9655" max="9655" width="2.625" style="614" customWidth="1"/>
    <col min="9656" max="9657" width="0.5" style="614" customWidth="1"/>
    <col min="9658" max="9658" width="2.625" style="614" customWidth="1"/>
    <col min="9659" max="9660" width="0.5" style="614" customWidth="1"/>
    <col min="9661" max="9661" width="2.625" style="614" customWidth="1"/>
    <col min="9662" max="9663" width="0.5" style="614" customWidth="1"/>
    <col min="9664" max="9664" width="2.625" style="614" customWidth="1"/>
    <col min="9665" max="9666" width="0.5" style="614" customWidth="1"/>
    <col min="9667" max="9667" width="2.625" style="614" customWidth="1"/>
    <col min="9668" max="9669" width="0.5" style="614" customWidth="1"/>
    <col min="9670" max="9670" width="2.625" style="614" customWidth="1"/>
    <col min="9671" max="9672" width="0.5" style="614" customWidth="1"/>
    <col min="9673" max="9673" width="2.625" style="614" customWidth="1"/>
    <col min="9674" max="9675" width="0.5" style="614" customWidth="1"/>
    <col min="9676" max="9676" width="2.625" style="614" customWidth="1"/>
    <col min="9677" max="9678" width="0.5" style="614" customWidth="1"/>
    <col min="9679" max="9679" width="2.625" style="614" customWidth="1"/>
    <col min="9680" max="9681" width="0.5" style="614" customWidth="1"/>
    <col min="9682" max="9682" width="2.625" style="614" customWidth="1"/>
    <col min="9683" max="9684" width="0.5" style="614" customWidth="1"/>
    <col min="9685" max="9685" width="2.625" style="614" customWidth="1"/>
    <col min="9686" max="9687" width="0.5" style="614" customWidth="1"/>
    <col min="9688" max="9688" width="2.625" style="614" customWidth="1"/>
    <col min="9689" max="9690" width="0.5" style="614" customWidth="1"/>
    <col min="9691" max="9691" width="2.625" style="614" customWidth="1"/>
    <col min="9692" max="9693" width="0.5" style="614" customWidth="1"/>
    <col min="9694" max="9694" width="2.625" style="614" customWidth="1"/>
    <col min="9695" max="9696" width="0.5" style="614" customWidth="1"/>
    <col min="9697" max="9697" width="2.625" style="614" customWidth="1"/>
    <col min="9698" max="9699" width="0.5" style="614" customWidth="1"/>
    <col min="9700" max="9700" width="2.625" style="614" customWidth="1"/>
    <col min="9701" max="9702" width="0.5" style="614" customWidth="1"/>
    <col min="9703" max="9703" width="2.625" style="614" customWidth="1"/>
    <col min="9704" max="9705" width="0.5" style="614" customWidth="1"/>
    <col min="9706" max="9706" width="2.625" style="614" customWidth="1"/>
    <col min="9707" max="9708" width="0.5" style="614" customWidth="1"/>
    <col min="9709" max="9709" width="2.625" style="614" customWidth="1"/>
    <col min="9710" max="9711" width="0.5" style="614" customWidth="1"/>
    <col min="9712" max="9712" width="2.625" style="614" customWidth="1"/>
    <col min="9713" max="9735" width="9" style="614"/>
    <col min="9736" max="9736" width="0.5" style="614" customWidth="1"/>
    <col min="9737" max="9737" width="2.625" style="614" customWidth="1"/>
    <col min="9738" max="9739" width="0.5" style="614" customWidth="1"/>
    <col min="9740" max="9740" width="2.125" style="614" customWidth="1"/>
    <col min="9741" max="9742" width="0.5" style="614" customWidth="1"/>
    <col min="9743" max="9743" width="5.625" style="614" customWidth="1"/>
    <col min="9744" max="9745" width="0.5" style="614" customWidth="1"/>
    <col min="9746" max="9746" width="2.5" style="614" customWidth="1"/>
    <col min="9747" max="9748" width="0.5" style="614" customWidth="1"/>
    <col min="9749" max="9749" width="2.5" style="614" customWidth="1"/>
    <col min="9750" max="9751" width="0.5" style="614" customWidth="1"/>
    <col min="9752" max="9752" width="2.5" style="614" customWidth="1"/>
    <col min="9753" max="9754" width="0.5" style="614" customWidth="1"/>
    <col min="9755" max="9755" width="2.375" style="614" customWidth="1"/>
    <col min="9756" max="9757" width="0.5" style="614" customWidth="1"/>
    <col min="9758" max="9758" width="2.5" style="614" customWidth="1"/>
    <col min="9759" max="9760" width="0.5" style="614" customWidth="1"/>
    <col min="9761" max="9761" width="2.5" style="614" customWidth="1"/>
    <col min="9762" max="9763" width="0.5" style="614" customWidth="1"/>
    <col min="9764" max="9764" width="2.5" style="614" customWidth="1"/>
    <col min="9765" max="9766" width="0.5" style="614" customWidth="1"/>
    <col min="9767" max="9767" width="2.5" style="614" customWidth="1"/>
    <col min="9768" max="9769" width="0.5" style="614" customWidth="1"/>
    <col min="9770" max="9770" width="2.5" style="614" customWidth="1"/>
    <col min="9771" max="9772" width="0.5" style="614" customWidth="1"/>
    <col min="9773" max="9773" width="2.5" style="614" customWidth="1"/>
    <col min="9774" max="9775" width="0.5" style="614" customWidth="1"/>
    <col min="9776" max="9776" width="2.5" style="614" customWidth="1"/>
    <col min="9777" max="9778" width="0.5" style="614" customWidth="1"/>
    <col min="9779" max="9779" width="2.625" style="614" customWidth="1"/>
    <col min="9780" max="9781" width="0.5" style="614" customWidth="1"/>
    <col min="9782" max="9782" width="2.625" style="614" customWidth="1"/>
    <col min="9783" max="9784" width="0.5" style="614" customWidth="1"/>
    <col min="9785" max="9785" width="2.625" style="614" customWidth="1"/>
    <col min="9786" max="9787" width="0.5" style="614" customWidth="1"/>
    <col min="9788" max="9788" width="2.625" style="614" customWidth="1"/>
    <col min="9789" max="9790" width="0.5" style="614" customWidth="1"/>
    <col min="9791" max="9791" width="2.625" style="614" customWidth="1"/>
    <col min="9792" max="9793" width="0.5" style="614" customWidth="1"/>
    <col min="9794" max="9794" width="5.875" style="614" customWidth="1"/>
    <col min="9795" max="9796" width="0.5" style="614" customWidth="1"/>
    <col min="9797" max="9797" width="5.125" style="614" customWidth="1"/>
    <col min="9798" max="9799" width="0.5" style="614" customWidth="1"/>
    <col min="9800" max="9800" width="3.125" style="614" customWidth="1"/>
    <col min="9801" max="9802" width="0.5" style="614" customWidth="1"/>
    <col min="9803" max="9803" width="2.875" style="614" customWidth="1"/>
    <col min="9804" max="9805" width="0.5" style="614" customWidth="1"/>
    <col min="9806" max="9806" width="3.125" style="614" customWidth="1"/>
    <col min="9807" max="9808" width="0.5" style="614" customWidth="1"/>
    <col min="9809" max="9809" width="2.875" style="614" customWidth="1"/>
    <col min="9810" max="9811" width="0.5" style="614" customWidth="1"/>
    <col min="9812" max="9812" width="3.125" style="614" customWidth="1"/>
    <col min="9813" max="9814" width="0.5" style="614" customWidth="1"/>
    <col min="9815" max="9815" width="2.875" style="614" customWidth="1"/>
    <col min="9816" max="9817" width="0.5" style="614" customWidth="1"/>
    <col min="9818" max="9818" width="3.125" style="614" customWidth="1"/>
    <col min="9819" max="9820" width="0.5" style="614" customWidth="1"/>
    <col min="9821" max="9821" width="2.875" style="614" customWidth="1"/>
    <col min="9822" max="9823" width="0.5" style="614" customWidth="1"/>
    <col min="9824" max="9824" width="3.125" style="614" customWidth="1"/>
    <col min="9825" max="9826" width="0.5" style="614" customWidth="1"/>
    <col min="9827" max="9827" width="2.875" style="614" customWidth="1"/>
    <col min="9828" max="9829" width="0.5" style="614" customWidth="1"/>
    <col min="9830" max="9830" width="3.125" style="614" customWidth="1"/>
    <col min="9831" max="9832" width="0.5" style="614" customWidth="1"/>
    <col min="9833" max="9833" width="2.875" style="614" customWidth="1"/>
    <col min="9834" max="9835" width="0.5" style="614" customWidth="1"/>
    <col min="9836" max="9836" width="3.375" style="614" customWidth="1"/>
    <col min="9837" max="9837" width="0.375" style="614" customWidth="1"/>
    <col min="9838" max="9838" width="0.5" style="614" customWidth="1"/>
    <col min="9839" max="9839" width="3.375" style="614" customWidth="1"/>
    <col min="9840" max="9841" width="0.5" style="614" customWidth="1"/>
    <col min="9842" max="9842" width="2.625" style="614" customWidth="1"/>
    <col min="9843" max="9844" width="0.5" style="614" customWidth="1"/>
    <col min="9845" max="9845" width="2.625" style="614" customWidth="1"/>
    <col min="9846" max="9847" width="0.5" style="614" customWidth="1"/>
    <col min="9848" max="9848" width="2.625" style="614" customWidth="1"/>
    <col min="9849" max="9850" width="0.5" style="614" customWidth="1"/>
    <col min="9851" max="9851" width="2.625" style="614" customWidth="1"/>
    <col min="9852" max="9853" width="0.5" style="614" customWidth="1"/>
    <col min="9854" max="9854" width="2.625" style="614" customWidth="1"/>
    <col min="9855" max="9856" width="0.5" style="614" customWidth="1"/>
    <col min="9857" max="9857" width="2.625" style="614" customWidth="1"/>
    <col min="9858" max="9859" width="0.5" style="614" customWidth="1"/>
    <col min="9860" max="9860" width="2.625" style="614" customWidth="1"/>
    <col min="9861" max="9862" width="0.5" style="614" customWidth="1"/>
    <col min="9863" max="9863" width="2.625" style="614" customWidth="1"/>
    <col min="9864" max="9865" width="0.5" style="614" customWidth="1"/>
    <col min="9866" max="9866" width="2.625" style="614" customWidth="1"/>
    <col min="9867" max="9868" width="0.5" style="614" customWidth="1"/>
    <col min="9869" max="9869" width="2.625" style="614" customWidth="1"/>
    <col min="9870" max="9871" width="0.5" style="614" customWidth="1"/>
    <col min="9872" max="9872" width="2.625" style="614" customWidth="1"/>
    <col min="9873" max="9874" width="0.5" style="614" customWidth="1"/>
    <col min="9875" max="9875" width="2.625" style="614" customWidth="1"/>
    <col min="9876" max="9877" width="0.5" style="614" customWidth="1"/>
    <col min="9878" max="9878" width="2.625" style="614" customWidth="1"/>
    <col min="9879" max="9880" width="0.5" style="614" customWidth="1"/>
    <col min="9881" max="9881" width="2.625" style="614" customWidth="1"/>
    <col min="9882" max="9883" width="0.5" style="614" customWidth="1"/>
    <col min="9884" max="9884" width="2.625" style="614" customWidth="1"/>
    <col min="9885" max="9886" width="0.5" style="614" customWidth="1"/>
    <col min="9887" max="9887" width="2.625" style="614" customWidth="1"/>
    <col min="9888" max="9889" width="0.5" style="614" customWidth="1"/>
    <col min="9890" max="9890" width="2.625" style="614" customWidth="1"/>
    <col min="9891" max="9892" width="0.5" style="614" customWidth="1"/>
    <col min="9893" max="9893" width="2.625" style="614" customWidth="1"/>
    <col min="9894" max="9895" width="0.5" style="614" customWidth="1"/>
    <col min="9896" max="9896" width="2.625" style="614" customWidth="1"/>
    <col min="9897" max="9898" width="0.5" style="614" customWidth="1"/>
    <col min="9899" max="9899" width="2.625" style="614" customWidth="1"/>
    <col min="9900" max="9901" width="0.5" style="614" customWidth="1"/>
    <col min="9902" max="9902" width="2.625" style="614" customWidth="1"/>
    <col min="9903" max="9904" width="0.5" style="614" customWidth="1"/>
    <col min="9905" max="9905" width="2.625" style="614" customWidth="1"/>
    <col min="9906" max="9907" width="0.5" style="614" customWidth="1"/>
    <col min="9908" max="9908" width="2.625" style="614" customWidth="1"/>
    <col min="9909" max="9910" width="0.5" style="614" customWidth="1"/>
    <col min="9911" max="9911" width="2.625" style="614" customWidth="1"/>
    <col min="9912" max="9913" width="0.5" style="614" customWidth="1"/>
    <col min="9914" max="9914" width="2.625" style="614" customWidth="1"/>
    <col min="9915" max="9916" width="0.5" style="614" customWidth="1"/>
    <col min="9917" max="9917" width="2.625" style="614" customWidth="1"/>
    <col min="9918" max="9919" width="0.5" style="614" customWidth="1"/>
    <col min="9920" max="9920" width="2.625" style="614" customWidth="1"/>
    <col min="9921" max="9922" width="0.5" style="614" customWidth="1"/>
    <col min="9923" max="9923" width="2.625" style="614" customWidth="1"/>
    <col min="9924" max="9925" width="0.5" style="614" customWidth="1"/>
    <col min="9926" max="9926" width="2.625" style="614" customWidth="1"/>
    <col min="9927" max="9928" width="0.5" style="614" customWidth="1"/>
    <col min="9929" max="9929" width="2.625" style="614" customWidth="1"/>
    <col min="9930" max="9931" width="0.5" style="614" customWidth="1"/>
    <col min="9932" max="9932" width="2.625" style="614" customWidth="1"/>
    <col min="9933" max="9934" width="0.5" style="614" customWidth="1"/>
    <col min="9935" max="9935" width="2.625" style="614" customWidth="1"/>
    <col min="9936" max="9937" width="0.5" style="614" customWidth="1"/>
    <col min="9938" max="9938" width="2.625" style="614" customWidth="1"/>
    <col min="9939" max="9940" width="0.5" style="614" customWidth="1"/>
    <col min="9941" max="9941" width="2.625" style="614" customWidth="1"/>
    <col min="9942" max="9943" width="0.5" style="614" customWidth="1"/>
    <col min="9944" max="9944" width="2.625" style="614" customWidth="1"/>
    <col min="9945" max="9946" width="0.5" style="614" customWidth="1"/>
    <col min="9947" max="9947" width="2.625" style="614" customWidth="1"/>
    <col min="9948" max="9949" width="0.5" style="614" customWidth="1"/>
    <col min="9950" max="9950" width="2.625" style="614" customWidth="1"/>
    <col min="9951" max="9952" width="0.5" style="614" customWidth="1"/>
    <col min="9953" max="9953" width="2.625" style="614" customWidth="1"/>
    <col min="9954" max="9955" width="0.5" style="614" customWidth="1"/>
    <col min="9956" max="9956" width="2.625" style="614" customWidth="1"/>
    <col min="9957" max="9958" width="0.5" style="614" customWidth="1"/>
    <col min="9959" max="9959" width="2.625" style="614" customWidth="1"/>
    <col min="9960" max="9961" width="0.5" style="614" customWidth="1"/>
    <col min="9962" max="9962" width="2.625" style="614" customWidth="1"/>
    <col min="9963" max="9964" width="0.5" style="614" customWidth="1"/>
    <col min="9965" max="9965" width="2.625" style="614" customWidth="1"/>
    <col min="9966" max="9967" width="0.5" style="614" customWidth="1"/>
    <col min="9968" max="9968" width="2.625" style="614" customWidth="1"/>
    <col min="9969" max="9991" width="9" style="614"/>
    <col min="9992" max="9992" width="0.5" style="614" customWidth="1"/>
    <col min="9993" max="9993" width="2.625" style="614" customWidth="1"/>
    <col min="9994" max="9995" width="0.5" style="614" customWidth="1"/>
    <col min="9996" max="9996" width="2.125" style="614" customWidth="1"/>
    <col min="9997" max="9998" width="0.5" style="614" customWidth="1"/>
    <col min="9999" max="9999" width="5.625" style="614" customWidth="1"/>
    <col min="10000" max="10001" width="0.5" style="614" customWidth="1"/>
    <col min="10002" max="10002" width="2.5" style="614" customWidth="1"/>
    <col min="10003" max="10004" width="0.5" style="614" customWidth="1"/>
    <col min="10005" max="10005" width="2.5" style="614" customWidth="1"/>
    <col min="10006" max="10007" width="0.5" style="614" customWidth="1"/>
    <col min="10008" max="10008" width="2.5" style="614" customWidth="1"/>
    <col min="10009" max="10010" width="0.5" style="614" customWidth="1"/>
    <col min="10011" max="10011" width="2.375" style="614" customWidth="1"/>
    <col min="10012" max="10013" width="0.5" style="614" customWidth="1"/>
    <col min="10014" max="10014" width="2.5" style="614" customWidth="1"/>
    <col min="10015" max="10016" width="0.5" style="614" customWidth="1"/>
    <col min="10017" max="10017" width="2.5" style="614" customWidth="1"/>
    <col min="10018" max="10019" width="0.5" style="614" customWidth="1"/>
    <col min="10020" max="10020" width="2.5" style="614" customWidth="1"/>
    <col min="10021" max="10022" width="0.5" style="614" customWidth="1"/>
    <col min="10023" max="10023" width="2.5" style="614" customWidth="1"/>
    <col min="10024" max="10025" width="0.5" style="614" customWidth="1"/>
    <col min="10026" max="10026" width="2.5" style="614" customWidth="1"/>
    <col min="10027" max="10028" width="0.5" style="614" customWidth="1"/>
    <col min="10029" max="10029" width="2.5" style="614" customWidth="1"/>
    <col min="10030" max="10031" width="0.5" style="614" customWidth="1"/>
    <col min="10032" max="10032" width="2.5" style="614" customWidth="1"/>
    <col min="10033" max="10034" width="0.5" style="614" customWidth="1"/>
    <col min="10035" max="10035" width="2.625" style="614" customWidth="1"/>
    <col min="10036" max="10037" width="0.5" style="614" customWidth="1"/>
    <col min="10038" max="10038" width="2.625" style="614" customWidth="1"/>
    <col min="10039" max="10040" width="0.5" style="614" customWidth="1"/>
    <col min="10041" max="10041" width="2.625" style="614" customWidth="1"/>
    <col min="10042" max="10043" width="0.5" style="614" customWidth="1"/>
    <col min="10044" max="10044" width="2.625" style="614" customWidth="1"/>
    <col min="10045" max="10046" width="0.5" style="614" customWidth="1"/>
    <col min="10047" max="10047" width="2.625" style="614" customWidth="1"/>
    <col min="10048" max="10049" width="0.5" style="614" customWidth="1"/>
    <col min="10050" max="10050" width="5.875" style="614" customWidth="1"/>
    <col min="10051" max="10052" width="0.5" style="614" customWidth="1"/>
    <col min="10053" max="10053" width="5.125" style="614" customWidth="1"/>
    <col min="10054" max="10055" width="0.5" style="614" customWidth="1"/>
    <col min="10056" max="10056" width="3.125" style="614" customWidth="1"/>
    <col min="10057" max="10058" width="0.5" style="614" customWidth="1"/>
    <col min="10059" max="10059" width="2.875" style="614" customWidth="1"/>
    <col min="10060" max="10061" width="0.5" style="614" customWidth="1"/>
    <col min="10062" max="10062" width="3.125" style="614" customWidth="1"/>
    <col min="10063" max="10064" width="0.5" style="614" customWidth="1"/>
    <col min="10065" max="10065" width="2.875" style="614" customWidth="1"/>
    <col min="10066" max="10067" width="0.5" style="614" customWidth="1"/>
    <col min="10068" max="10068" width="3.125" style="614" customWidth="1"/>
    <col min="10069" max="10070" width="0.5" style="614" customWidth="1"/>
    <col min="10071" max="10071" width="2.875" style="614" customWidth="1"/>
    <col min="10072" max="10073" width="0.5" style="614" customWidth="1"/>
    <col min="10074" max="10074" width="3.125" style="614" customWidth="1"/>
    <col min="10075" max="10076" width="0.5" style="614" customWidth="1"/>
    <col min="10077" max="10077" width="2.875" style="614" customWidth="1"/>
    <col min="10078" max="10079" width="0.5" style="614" customWidth="1"/>
    <col min="10080" max="10080" width="3.125" style="614" customWidth="1"/>
    <col min="10081" max="10082" width="0.5" style="614" customWidth="1"/>
    <col min="10083" max="10083" width="2.875" style="614" customWidth="1"/>
    <col min="10084" max="10085" width="0.5" style="614" customWidth="1"/>
    <col min="10086" max="10086" width="3.125" style="614" customWidth="1"/>
    <col min="10087" max="10088" width="0.5" style="614" customWidth="1"/>
    <col min="10089" max="10089" width="2.875" style="614" customWidth="1"/>
    <col min="10090" max="10091" width="0.5" style="614" customWidth="1"/>
    <col min="10092" max="10092" width="3.375" style="614" customWidth="1"/>
    <col min="10093" max="10093" width="0.375" style="614" customWidth="1"/>
    <col min="10094" max="10094" width="0.5" style="614" customWidth="1"/>
    <col min="10095" max="10095" width="3.375" style="614" customWidth="1"/>
    <col min="10096" max="10097" width="0.5" style="614" customWidth="1"/>
    <col min="10098" max="10098" width="2.625" style="614" customWidth="1"/>
    <col min="10099" max="10100" width="0.5" style="614" customWidth="1"/>
    <col min="10101" max="10101" width="2.625" style="614" customWidth="1"/>
    <col min="10102" max="10103" width="0.5" style="614" customWidth="1"/>
    <col min="10104" max="10104" width="2.625" style="614" customWidth="1"/>
    <col min="10105" max="10106" width="0.5" style="614" customWidth="1"/>
    <col min="10107" max="10107" width="2.625" style="614" customWidth="1"/>
    <col min="10108" max="10109" width="0.5" style="614" customWidth="1"/>
    <col min="10110" max="10110" width="2.625" style="614" customWidth="1"/>
    <col min="10111" max="10112" width="0.5" style="614" customWidth="1"/>
    <col min="10113" max="10113" width="2.625" style="614" customWidth="1"/>
    <col min="10114" max="10115" width="0.5" style="614" customWidth="1"/>
    <col min="10116" max="10116" width="2.625" style="614" customWidth="1"/>
    <col min="10117" max="10118" width="0.5" style="614" customWidth="1"/>
    <col min="10119" max="10119" width="2.625" style="614" customWidth="1"/>
    <col min="10120" max="10121" width="0.5" style="614" customWidth="1"/>
    <col min="10122" max="10122" width="2.625" style="614" customWidth="1"/>
    <col min="10123" max="10124" width="0.5" style="614" customWidth="1"/>
    <col min="10125" max="10125" width="2.625" style="614" customWidth="1"/>
    <col min="10126" max="10127" width="0.5" style="614" customWidth="1"/>
    <col min="10128" max="10128" width="2.625" style="614" customWidth="1"/>
    <col min="10129" max="10130" width="0.5" style="614" customWidth="1"/>
    <col min="10131" max="10131" width="2.625" style="614" customWidth="1"/>
    <col min="10132" max="10133" width="0.5" style="614" customWidth="1"/>
    <col min="10134" max="10134" width="2.625" style="614" customWidth="1"/>
    <col min="10135" max="10136" width="0.5" style="614" customWidth="1"/>
    <col min="10137" max="10137" width="2.625" style="614" customWidth="1"/>
    <col min="10138" max="10139" width="0.5" style="614" customWidth="1"/>
    <col min="10140" max="10140" width="2.625" style="614" customWidth="1"/>
    <col min="10141" max="10142" width="0.5" style="614" customWidth="1"/>
    <col min="10143" max="10143" width="2.625" style="614" customWidth="1"/>
    <col min="10144" max="10145" width="0.5" style="614" customWidth="1"/>
    <col min="10146" max="10146" width="2.625" style="614" customWidth="1"/>
    <col min="10147" max="10148" width="0.5" style="614" customWidth="1"/>
    <col min="10149" max="10149" width="2.625" style="614" customWidth="1"/>
    <col min="10150" max="10151" width="0.5" style="614" customWidth="1"/>
    <col min="10152" max="10152" width="2.625" style="614" customWidth="1"/>
    <col min="10153" max="10154" width="0.5" style="614" customWidth="1"/>
    <col min="10155" max="10155" width="2.625" style="614" customWidth="1"/>
    <col min="10156" max="10157" width="0.5" style="614" customWidth="1"/>
    <col min="10158" max="10158" width="2.625" style="614" customWidth="1"/>
    <col min="10159" max="10160" width="0.5" style="614" customWidth="1"/>
    <col min="10161" max="10161" width="2.625" style="614" customWidth="1"/>
    <col min="10162" max="10163" width="0.5" style="614" customWidth="1"/>
    <col min="10164" max="10164" width="2.625" style="614" customWidth="1"/>
    <col min="10165" max="10166" width="0.5" style="614" customWidth="1"/>
    <col min="10167" max="10167" width="2.625" style="614" customWidth="1"/>
    <col min="10168" max="10169" width="0.5" style="614" customWidth="1"/>
    <col min="10170" max="10170" width="2.625" style="614" customWidth="1"/>
    <col min="10171" max="10172" width="0.5" style="614" customWidth="1"/>
    <col min="10173" max="10173" width="2.625" style="614" customWidth="1"/>
    <col min="10174" max="10175" width="0.5" style="614" customWidth="1"/>
    <col min="10176" max="10176" width="2.625" style="614" customWidth="1"/>
    <col min="10177" max="10178" width="0.5" style="614" customWidth="1"/>
    <col min="10179" max="10179" width="2.625" style="614" customWidth="1"/>
    <col min="10180" max="10181" width="0.5" style="614" customWidth="1"/>
    <col min="10182" max="10182" width="2.625" style="614" customWidth="1"/>
    <col min="10183" max="10184" width="0.5" style="614" customWidth="1"/>
    <col min="10185" max="10185" width="2.625" style="614" customWidth="1"/>
    <col min="10186" max="10187" width="0.5" style="614" customWidth="1"/>
    <col min="10188" max="10188" width="2.625" style="614" customWidth="1"/>
    <col min="10189" max="10190" width="0.5" style="614" customWidth="1"/>
    <col min="10191" max="10191" width="2.625" style="614" customWidth="1"/>
    <col min="10192" max="10193" width="0.5" style="614" customWidth="1"/>
    <col min="10194" max="10194" width="2.625" style="614" customWidth="1"/>
    <col min="10195" max="10196" width="0.5" style="614" customWidth="1"/>
    <col min="10197" max="10197" width="2.625" style="614" customWidth="1"/>
    <col min="10198" max="10199" width="0.5" style="614" customWidth="1"/>
    <col min="10200" max="10200" width="2.625" style="614" customWidth="1"/>
    <col min="10201" max="10202" width="0.5" style="614" customWidth="1"/>
    <col min="10203" max="10203" width="2.625" style="614" customWidth="1"/>
    <col min="10204" max="10205" width="0.5" style="614" customWidth="1"/>
    <col min="10206" max="10206" width="2.625" style="614" customWidth="1"/>
    <col min="10207" max="10208" width="0.5" style="614" customWidth="1"/>
    <col min="10209" max="10209" width="2.625" style="614" customWidth="1"/>
    <col min="10210" max="10211" width="0.5" style="614" customWidth="1"/>
    <col min="10212" max="10212" width="2.625" style="614" customWidth="1"/>
    <col min="10213" max="10214" width="0.5" style="614" customWidth="1"/>
    <col min="10215" max="10215" width="2.625" style="614" customWidth="1"/>
    <col min="10216" max="10217" width="0.5" style="614" customWidth="1"/>
    <col min="10218" max="10218" width="2.625" style="614" customWidth="1"/>
    <col min="10219" max="10220" width="0.5" style="614" customWidth="1"/>
    <col min="10221" max="10221" width="2.625" style="614" customWidth="1"/>
    <col min="10222" max="10223" width="0.5" style="614" customWidth="1"/>
    <col min="10224" max="10224" width="2.625" style="614" customWidth="1"/>
    <col min="10225" max="10247" width="9" style="614"/>
    <col min="10248" max="10248" width="0.5" style="614" customWidth="1"/>
    <col min="10249" max="10249" width="2.625" style="614" customWidth="1"/>
    <col min="10250" max="10251" width="0.5" style="614" customWidth="1"/>
    <col min="10252" max="10252" width="2.125" style="614" customWidth="1"/>
    <col min="10253" max="10254" width="0.5" style="614" customWidth="1"/>
    <col min="10255" max="10255" width="5.625" style="614" customWidth="1"/>
    <col min="10256" max="10257" width="0.5" style="614" customWidth="1"/>
    <col min="10258" max="10258" width="2.5" style="614" customWidth="1"/>
    <col min="10259" max="10260" width="0.5" style="614" customWidth="1"/>
    <col min="10261" max="10261" width="2.5" style="614" customWidth="1"/>
    <col min="10262" max="10263" width="0.5" style="614" customWidth="1"/>
    <col min="10264" max="10264" width="2.5" style="614" customWidth="1"/>
    <col min="10265" max="10266" width="0.5" style="614" customWidth="1"/>
    <col min="10267" max="10267" width="2.375" style="614" customWidth="1"/>
    <col min="10268" max="10269" width="0.5" style="614" customWidth="1"/>
    <col min="10270" max="10270" width="2.5" style="614" customWidth="1"/>
    <col min="10271" max="10272" width="0.5" style="614" customWidth="1"/>
    <col min="10273" max="10273" width="2.5" style="614" customWidth="1"/>
    <col min="10274" max="10275" width="0.5" style="614" customWidth="1"/>
    <col min="10276" max="10276" width="2.5" style="614" customWidth="1"/>
    <col min="10277" max="10278" width="0.5" style="614" customWidth="1"/>
    <col min="10279" max="10279" width="2.5" style="614" customWidth="1"/>
    <col min="10280" max="10281" width="0.5" style="614" customWidth="1"/>
    <col min="10282" max="10282" width="2.5" style="614" customWidth="1"/>
    <col min="10283" max="10284" width="0.5" style="614" customWidth="1"/>
    <col min="10285" max="10285" width="2.5" style="614" customWidth="1"/>
    <col min="10286" max="10287" width="0.5" style="614" customWidth="1"/>
    <col min="10288" max="10288" width="2.5" style="614" customWidth="1"/>
    <col min="10289" max="10290" width="0.5" style="614" customWidth="1"/>
    <col min="10291" max="10291" width="2.625" style="614" customWidth="1"/>
    <col min="10292" max="10293" width="0.5" style="614" customWidth="1"/>
    <col min="10294" max="10294" width="2.625" style="614" customWidth="1"/>
    <col min="10295" max="10296" width="0.5" style="614" customWidth="1"/>
    <col min="10297" max="10297" width="2.625" style="614" customWidth="1"/>
    <col min="10298" max="10299" width="0.5" style="614" customWidth="1"/>
    <col min="10300" max="10300" width="2.625" style="614" customWidth="1"/>
    <col min="10301" max="10302" width="0.5" style="614" customWidth="1"/>
    <col min="10303" max="10303" width="2.625" style="614" customWidth="1"/>
    <col min="10304" max="10305" width="0.5" style="614" customWidth="1"/>
    <col min="10306" max="10306" width="5.875" style="614" customWidth="1"/>
    <col min="10307" max="10308" width="0.5" style="614" customWidth="1"/>
    <col min="10309" max="10309" width="5.125" style="614" customWidth="1"/>
    <col min="10310" max="10311" width="0.5" style="614" customWidth="1"/>
    <col min="10312" max="10312" width="3.125" style="614" customWidth="1"/>
    <col min="10313" max="10314" width="0.5" style="614" customWidth="1"/>
    <col min="10315" max="10315" width="2.875" style="614" customWidth="1"/>
    <col min="10316" max="10317" width="0.5" style="614" customWidth="1"/>
    <col min="10318" max="10318" width="3.125" style="614" customWidth="1"/>
    <col min="10319" max="10320" width="0.5" style="614" customWidth="1"/>
    <col min="10321" max="10321" width="2.875" style="614" customWidth="1"/>
    <col min="10322" max="10323" width="0.5" style="614" customWidth="1"/>
    <col min="10324" max="10324" width="3.125" style="614" customWidth="1"/>
    <col min="10325" max="10326" width="0.5" style="614" customWidth="1"/>
    <col min="10327" max="10327" width="2.875" style="614" customWidth="1"/>
    <col min="10328" max="10329" width="0.5" style="614" customWidth="1"/>
    <col min="10330" max="10330" width="3.125" style="614" customWidth="1"/>
    <col min="10331" max="10332" width="0.5" style="614" customWidth="1"/>
    <col min="10333" max="10333" width="2.875" style="614" customWidth="1"/>
    <col min="10334" max="10335" width="0.5" style="614" customWidth="1"/>
    <col min="10336" max="10336" width="3.125" style="614" customWidth="1"/>
    <col min="10337" max="10338" width="0.5" style="614" customWidth="1"/>
    <col min="10339" max="10339" width="2.875" style="614" customWidth="1"/>
    <col min="10340" max="10341" width="0.5" style="614" customWidth="1"/>
    <col min="10342" max="10342" width="3.125" style="614" customWidth="1"/>
    <col min="10343" max="10344" width="0.5" style="614" customWidth="1"/>
    <col min="10345" max="10345" width="2.875" style="614" customWidth="1"/>
    <col min="10346" max="10347" width="0.5" style="614" customWidth="1"/>
    <col min="10348" max="10348" width="3.375" style="614" customWidth="1"/>
    <col min="10349" max="10349" width="0.375" style="614" customWidth="1"/>
    <col min="10350" max="10350" width="0.5" style="614" customWidth="1"/>
    <col min="10351" max="10351" width="3.375" style="614" customWidth="1"/>
    <col min="10352" max="10353" width="0.5" style="614" customWidth="1"/>
    <col min="10354" max="10354" width="2.625" style="614" customWidth="1"/>
    <col min="10355" max="10356" width="0.5" style="614" customWidth="1"/>
    <col min="10357" max="10357" width="2.625" style="614" customWidth="1"/>
    <col min="10358" max="10359" width="0.5" style="614" customWidth="1"/>
    <col min="10360" max="10360" width="2.625" style="614" customWidth="1"/>
    <col min="10361" max="10362" width="0.5" style="614" customWidth="1"/>
    <col min="10363" max="10363" width="2.625" style="614" customWidth="1"/>
    <col min="10364" max="10365" width="0.5" style="614" customWidth="1"/>
    <col min="10366" max="10366" width="2.625" style="614" customWidth="1"/>
    <col min="10367" max="10368" width="0.5" style="614" customWidth="1"/>
    <col min="10369" max="10369" width="2.625" style="614" customWidth="1"/>
    <col min="10370" max="10371" width="0.5" style="614" customWidth="1"/>
    <col min="10372" max="10372" width="2.625" style="614" customWidth="1"/>
    <col min="10373" max="10374" width="0.5" style="614" customWidth="1"/>
    <col min="10375" max="10375" width="2.625" style="614" customWidth="1"/>
    <col min="10376" max="10377" width="0.5" style="614" customWidth="1"/>
    <col min="10378" max="10378" width="2.625" style="614" customWidth="1"/>
    <col min="10379" max="10380" width="0.5" style="614" customWidth="1"/>
    <col min="10381" max="10381" width="2.625" style="614" customWidth="1"/>
    <col min="10382" max="10383" width="0.5" style="614" customWidth="1"/>
    <col min="10384" max="10384" width="2.625" style="614" customWidth="1"/>
    <col min="10385" max="10386" width="0.5" style="614" customWidth="1"/>
    <col min="10387" max="10387" width="2.625" style="614" customWidth="1"/>
    <col min="10388" max="10389" width="0.5" style="614" customWidth="1"/>
    <col min="10390" max="10390" width="2.625" style="614" customWidth="1"/>
    <col min="10391" max="10392" width="0.5" style="614" customWidth="1"/>
    <col min="10393" max="10393" width="2.625" style="614" customWidth="1"/>
    <col min="10394" max="10395" width="0.5" style="614" customWidth="1"/>
    <col min="10396" max="10396" width="2.625" style="614" customWidth="1"/>
    <col min="10397" max="10398" width="0.5" style="614" customWidth="1"/>
    <col min="10399" max="10399" width="2.625" style="614" customWidth="1"/>
    <col min="10400" max="10401" width="0.5" style="614" customWidth="1"/>
    <col min="10402" max="10402" width="2.625" style="614" customWidth="1"/>
    <col min="10403" max="10404" width="0.5" style="614" customWidth="1"/>
    <col min="10405" max="10405" width="2.625" style="614" customWidth="1"/>
    <col min="10406" max="10407" width="0.5" style="614" customWidth="1"/>
    <col min="10408" max="10408" width="2.625" style="614" customWidth="1"/>
    <col min="10409" max="10410" width="0.5" style="614" customWidth="1"/>
    <col min="10411" max="10411" width="2.625" style="614" customWidth="1"/>
    <col min="10412" max="10413" width="0.5" style="614" customWidth="1"/>
    <col min="10414" max="10414" width="2.625" style="614" customWidth="1"/>
    <col min="10415" max="10416" width="0.5" style="614" customWidth="1"/>
    <col min="10417" max="10417" width="2.625" style="614" customWidth="1"/>
    <col min="10418" max="10419" width="0.5" style="614" customWidth="1"/>
    <col min="10420" max="10420" width="2.625" style="614" customWidth="1"/>
    <col min="10421" max="10422" width="0.5" style="614" customWidth="1"/>
    <col min="10423" max="10423" width="2.625" style="614" customWidth="1"/>
    <col min="10424" max="10425" width="0.5" style="614" customWidth="1"/>
    <col min="10426" max="10426" width="2.625" style="614" customWidth="1"/>
    <col min="10427" max="10428" width="0.5" style="614" customWidth="1"/>
    <col min="10429" max="10429" width="2.625" style="614" customWidth="1"/>
    <col min="10430" max="10431" width="0.5" style="614" customWidth="1"/>
    <col min="10432" max="10432" width="2.625" style="614" customWidth="1"/>
    <col min="10433" max="10434" width="0.5" style="614" customWidth="1"/>
    <col min="10435" max="10435" width="2.625" style="614" customWidth="1"/>
    <col min="10436" max="10437" width="0.5" style="614" customWidth="1"/>
    <col min="10438" max="10438" width="2.625" style="614" customWidth="1"/>
    <col min="10439" max="10440" width="0.5" style="614" customWidth="1"/>
    <col min="10441" max="10441" width="2.625" style="614" customWidth="1"/>
    <col min="10442" max="10443" width="0.5" style="614" customWidth="1"/>
    <col min="10444" max="10444" width="2.625" style="614" customWidth="1"/>
    <col min="10445" max="10446" width="0.5" style="614" customWidth="1"/>
    <col min="10447" max="10447" width="2.625" style="614" customWidth="1"/>
    <col min="10448" max="10449" width="0.5" style="614" customWidth="1"/>
    <col min="10450" max="10450" width="2.625" style="614" customWidth="1"/>
    <col min="10451" max="10452" width="0.5" style="614" customWidth="1"/>
    <col min="10453" max="10453" width="2.625" style="614" customWidth="1"/>
    <col min="10454" max="10455" width="0.5" style="614" customWidth="1"/>
    <col min="10456" max="10456" width="2.625" style="614" customWidth="1"/>
    <col min="10457" max="10458" width="0.5" style="614" customWidth="1"/>
    <col min="10459" max="10459" width="2.625" style="614" customWidth="1"/>
    <col min="10460" max="10461" width="0.5" style="614" customWidth="1"/>
    <col min="10462" max="10462" width="2.625" style="614" customWidth="1"/>
    <col min="10463" max="10464" width="0.5" style="614" customWidth="1"/>
    <col min="10465" max="10465" width="2.625" style="614" customWidth="1"/>
    <col min="10466" max="10467" width="0.5" style="614" customWidth="1"/>
    <col min="10468" max="10468" width="2.625" style="614" customWidth="1"/>
    <col min="10469" max="10470" width="0.5" style="614" customWidth="1"/>
    <col min="10471" max="10471" width="2.625" style="614" customWidth="1"/>
    <col min="10472" max="10473" width="0.5" style="614" customWidth="1"/>
    <col min="10474" max="10474" width="2.625" style="614" customWidth="1"/>
    <col min="10475" max="10476" width="0.5" style="614" customWidth="1"/>
    <col min="10477" max="10477" width="2.625" style="614" customWidth="1"/>
    <col min="10478" max="10479" width="0.5" style="614" customWidth="1"/>
    <col min="10480" max="10480" width="2.625" style="614" customWidth="1"/>
    <col min="10481" max="10503" width="9" style="614"/>
    <col min="10504" max="10504" width="0.5" style="614" customWidth="1"/>
    <col min="10505" max="10505" width="2.625" style="614" customWidth="1"/>
    <col min="10506" max="10507" width="0.5" style="614" customWidth="1"/>
    <col min="10508" max="10508" width="2.125" style="614" customWidth="1"/>
    <col min="10509" max="10510" width="0.5" style="614" customWidth="1"/>
    <col min="10511" max="10511" width="5.625" style="614" customWidth="1"/>
    <col min="10512" max="10513" width="0.5" style="614" customWidth="1"/>
    <col min="10514" max="10514" width="2.5" style="614" customWidth="1"/>
    <col min="10515" max="10516" width="0.5" style="614" customWidth="1"/>
    <col min="10517" max="10517" width="2.5" style="614" customWidth="1"/>
    <col min="10518" max="10519" width="0.5" style="614" customWidth="1"/>
    <col min="10520" max="10520" width="2.5" style="614" customWidth="1"/>
    <col min="10521" max="10522" width="0.5" style="614" customWidth="1"/>
    <col min="10523" max="10523" width="2.375" style="614" customWidth="1"/>
    <col min="10524" max="10525" width="0.5" style="614" customWidth="1"/>
    <col min="10526" max="10526" width="2.5" style="614" customWidth="1"/>
    <col min="10527" max="10528" width="0.5" style="614" customWidth="1"/>
    <col min="10529" max="10529" width="2.5" style="614" customWidth="1"/>
    <col min="10530" max="10531" width="0.5" style="614" customWidth="1"/>
    <col min="10532" max="10532" width="2.5" style="614" customWidth="1"/>
    <col min="10533" max="10534" width="0.5" style="614" customWidth="1"/>
    <col min="10535" max="10535" width="2.5" style="614" customWidth="1"/>
    <col min="10536" max="10537" width="0.5" style="614" customWidth="1"/>
    <col min="10538" max="10538" width="2.5" style="614" customWidth="1"/>
    <col min="10539" max="10540" width="0.5" style="614" customWidth="1"/>
    <col min="10541" max="10541" width="2.5" style="614" customWidth="1"/>
    <col min="10542" max="10543" width="0.5" style="614" customWidth="1"/>
    <col min="10544" max="10544" width="2.5" style="614" customWidth="1"/>
    <col min="10545" max="10546" width="0.5" style="614" customWidth="1"/>
    <col min="10547" max="10547" width="2.625" style="614" customWidth="1"/>
    <col min="10548" max="10549" width="0.5" style="614" customWidth="1"/>
    <col min="10550" max="10550" width="2.625" style="614" customWidth="1"/>
    <col min="10551" max="10552" width="0.5" style="614" customWidth="1"/>
    <col min="10553" max="10553" width="2.625" style="614" customWidth="1"/>
    <col min="10554" max="10555" width="0.5" style="614" customWidth="1"/>
    <col min="10556" max="10556" width="2.625" style="614" customWidth="1"/>
    <col min="10557" max="10558" width="0.5" style="614" customWidth="1"/>
    <col min="10559" max="10559" width="2.625" style="614" customWidth="1"/>
    <col min="10560" max="10561" width="0.5" style="614" customWidth="1"/>
    <col min="10562" max="10562" width="5.875" style="614" customWidth="1"/>
    <col min="10563" max="10564" width="0.5" style="614" customWidth="1"/>
    <col min="10565" max="10565" width="5.125" style="614" customWidth="1"/>
    <col min="10566" max="10567" width="0.5" style="614" customWidth="1"/>
    <col min="10568" max="10568" width="3.125" style="614" customWidth="1"/>
    <col min="10569" max="10570" width="0.5" style="614" customWidth="1"/>
    <col min="10571" max="10571" width="2.875" style="614" customWidth="1"/>
    <col min="10572" max="10573" width="0.5" style="614" customWidth="1"/>
    <col min="10574" max="10574" width="3.125" style="614" customWidth="1"/>
    <col min="10575" max="10576" width="0.5" style="614" customWidth="1"/>
    <col min="10577" max="10577" width="2.875" style="614" customWidth="1"/>
    <col min="10578" max="10579" width="0.5" style="614" customWidth="1"/>
    <col min="10580" max="10580" width="3.125" style="614" customWidth="1"/>
    <col min="10581" max="10582" width="0.5" style="614" customWidth="1"/>
    <col min="10583" max="10583" width="2.875" style="614" customWidth="1"/>
    <col min="10584" max="10585" width="0.5" style="614" customWidth="1"/>
    <col min="10586" max="10586" width="3.125" style="614" customWidth="1"/>
    <col min="10587" max="10588" width="0.5" style="614" customWidth="1"/>
    <col min="10589" max="10589" width="2.875" style="614" customWidth="1"/>
    <col min="10590" max="10591" width="0.5" style="614" customWidth="1"/>
    <col min="10592" max="10592" width="3.125" style="614" customWidth="1"/>
    <col min="10593" max="10594" width="0.5" style="614" customWidth="1"/>
    <col min="10595" max="10595" width="2.875" style="614" customWidth="1"/>
    <col min="10596" max="10597" width="0.5" style="614" customWidth="1"/>
    <col min="10598" max="10598" width="3.125" style="614" customWidth="1"/>
    <col min="10599" max="10600" width="0.5" style="614" customWidth="1"/>
    <col min="10601" max="10601" width="2.875" style="614" customWidth="1"/>
    <col min="10602" max="10603" width="0.5" style="614" customWidth="1"/>
    <col min="10604" max="10604" width="3.375" style="614" customWidth="1"/>
    <col min="10605" max="10605" width="0.375" style="614" customWidth="1"/>
    <col min="10606" max="10606" width="0.5" style="614" customWidth="1"/>
    <col min="10607" max="10607" width="3.375" style="614" customWidth="1"/>
    <col min="10608" max="10609" width="0.5" style="614" customWidth="1"/>
    <col min="10610" max="10610" width="2.625" style="614" customWidth="1"/>
    <col min="10611" max="10612" width="0.5" style="614" customWidth="1"/>
    <col min="10613" max="10613" width="2.625" style="614" customWidth="1"/>
    <col min="10614" max="10615" width="0.5" style="614" customWidth="1"/>
    <col min="10616" max="10616" width="2.625" style="614" customWidth="1"/>
    <col min="10617" max="10618" width="0.5" style="614" customWidth="1"/>
    <col min="10619" max="10619" width="2.625" style="614" customWidth="1"/>
    <col min="10620" max="10621" width="0.5" style="614" customWidth="1"/>
    <col min="10622" max="10622" width="2.625" style="614" customWidth="1"/>
    <col min="10623" max="10624" width="0.5" style="614" customWidth="1"/>
    <col min="10625" max="10625" width="2.625" style="614" customWidth="1"/>
    <col min="10626" max="10627" width="0.5" style="614" customWidth="1"/>
    <col min="10628" max="10628" width="2.625" style="614" customWidth="1"/>
    <col min="10629" max="10630" width="0.5" style="614" customWidth="1"/>
    <col min="10631" max="10631" width="2.625" style="614" customWidth="1"/>
    <col min="10632" max="10633" width="0.5" style="614" customWidth="1"/>
    <col min="10634" max="10634" width="2.625" style="614" customWidth="1"/>
    <col min="10635" max="10636" width="0.5" style="614" customWidth="1"/>
    <col min="10637" max="10637" width="2.625" style="614" customWidth="1"/>
    <col min="10638" max="10639" width="0.5" style="614" customWidth="1"/>
    <col min="10640" max="10640" width="2.625" style="614" customWidth="1"/>
    <col min="10641" max="10642" width="0.5" style="614" customWidth="1"/>
    <col min="10643" max="10643" width="2.625" style="614" customWidth="1"/>
    <col min="10644" max="10645" width="0.5" style="614" customWidth="1"/>
    <col min="10646" max="10646" width="2.625" style="614" customWidth="1"/>
    <col min="10647" max="10648" width="0.5" style="614" customWidth="1"/>
    <col min="10649" max="10649" width="2.625" style="614" customWidth="1"/>
    <col min="10650" max="10651" width="0.5" style="614" customWidth="1"/>
    <col min="10652" max="10652" width="2.625" style="614" customWidth="1"/>
    <col min="10653" max="10654" width="0.5" style="614" customWidth="1"/>
    <col min="10655" max="10655" width="2.625" style="614" customWidth="1"/>
    <col min="10656" max="10657" width="0.5" style="614" customWidth="1"/>
    <col min="10658" max="10658" width="2.625" style="614" customWidth="1"/>
    <col min="10659" max="10660" width="0.5" style="614" customWidth="1"/>
    <col min="10661" max="10661" width="2.625" style="614" customWidth="1"/>
    <col min="10662" max="10663" width="0.5" style="614" customWidth="1"/>
    <col min="10664" max="10664" width="2.625" style="614" customWidth="1"/>
    <col min="10665" max="10666" width="0.5" style="614" customWidth="1"/>
    <col min="10667" max="10667" width="2.625" style="614" customWidth="1"/>
    <col min="10668" max="10669" width="0.5" style="614" customWidth="1"/>
    <col min="10670" max="10670" width="2.625" style="614" customWidth="1"/>
    <col min="10671" max="10672" width="0.5" style="614" customWidth="1"/>
    <col min="10673" max="10673" width="2.625" style="614" customWidth="1"/>
    <col min="10674" max="10675" width="0.5" style="614" customWidth="1"/>
    <col min="10676" max="10676" width="2.625" style="614" customWidth="1"/>
    <col min="10677" max="10678" width="0.5" style="614" customWidth="1"/>
    <col min="10679" max="10679" width="2.625" style="614" customWidth="1"/>
    <col min="10680" max="10681" width="0.5" style="614" customWidth="1"/>
    <col min="10682" max="10682" width="2.625" style="614" customWidth="1"/>
    <col min="10683" max="10684" width="0.5" style="614" customWidth="1"/>
    <col min="10685" max="10685" width="2.625" style="614" customWidth="1"/>
    <col min="10686" max="10687" width="0.5" style="614" customWidth="1"/>
    <col min="10688" max="10688" width="2.625" style="614" customWidth="1"/>
    <col min="10689" max="10690" width="0.5" style="614" customWidth="1"/>
    <col min="10691" max="10691" width="2.625" style="614" customWidth="1"/>
    <col min="10692" max="10693" width="0.5" style="614" customWidth="1"/>
    <col min="10694" max="10694" width="2.625" style="614" customWidth="1"/>
    <col min="10695" max="10696" width="0.5" style="614" customWidth="1"/>
    <col min="10697" max="10697" width="2.625" style="614" customWidth="1"/>
    <col min="10698" max="10699" width="0.5" style="614" customWidth="1"/>
    <col min="10700" max="10700" width="2.625" style="614" customWidth="1"/>
    <col min="10701" max="10702" width="0.5" style="614" customWidth="1"/>
    <col min="10703" max="10703" width="2.625" style="614" customWidth="1"/>
    <col min="10704" max="10705" width="0.5" style="614" customWidth="1"/>
    <col min="10706" max="10706" width="2.625" style="614" customWidth="1"/>
    <col min="10707" max="10708" width="0.5" style="614" customWidth="1"/>
    <col min="10709" max="10709" width="2.625" style="614" customWidth="1"/>
    <col min="10710" max="10711" width="0.5" style="614" customWidth="1"/>
    <col min="10712" max="10712" width="2.625" style="614" customWidth="1"/>
    <col min="10713" max="10714" width="0.5" style="614" customWidth="1"/>
    <col min="10715" max="10715" width="2.625" style="614" customWidth="1"/>
    <col min="10716" max="10717" width="0.5" style="614" customWidth="1"/>
    <col min="10718" max="10718" width="2.625" style="614" customWidth="1"/>
    <col min="10719" max="10720" width="0.5" style="614" customWidth="1"/>
    <col min="10721" max="10721" width="2.625" style="614" customWidth="1"/>
    <col min="10722" max="10723" width="0.5" style="614" customWidth="1"/>
    <col min="10724" max="10724" width="2.625" style="614" customWidth="1"/>
    <col min="10725" max="10726" width="0.5" style="614" customWidth="1"/>
    <col min="10727" max="10727" width="2.625" style="614" customWidth="1"/>
    <col min="10728" max="10729" width="0.5" style="614" customWidth="1"/>
    <col min="10730" max="10730" width="2.625" style="614" customWidth="1"/>
    <col min="10731" max="10732" width="0.5" style="614" customWidth="1"/>
    <col min="10733" max="10733" width="2.625" style="614" customWidth="1"/>
    <col min="10734" max="10735" width="0.5" style="614" customWidth="1"/>
    <col min="10736" max="10736" width="2.625" style="614" customWidth="1"/>
    <col min="10737" max="10759" width="9" style="614"/>
    <col min="10760" max="10760" width="0.5" style="614" customWidth="1"/>
    <col min="10761" max="10761" width="2.625" style="614" customWidth="1"/>
    <col min="10762" max="10763" width="0.5" style="614" customWidth="1"/>
    <col min="10764" max="10764" width="2.125" style="614" customWidth="1"/>
    <col min="10765" max="10766" width="0.5" style="614" customWidth="1"/>
    <col min="10767" max="10767" width="5.625" style="614" customWidth="1"/>
    <col min="10768" max="10769" width="0.5" style="614" customWidth="1"/>
    <col min="10770" max="10770" width="2.5" style="614" customWidth="1"/>
    <col min="10771" max="10772" width="0.5" style="614" customWidth="1"/>
    <col min="10773" max="10773" width="2.5" style="614" customWidth="1"/>
    <col min="10774" max="10775" width="0.5" style="614" customWidth="1"/>
    <col min="10776" max="10776" width="2.5" style="614" customWidth="1"/>
    <col min="10777" max="10778" width="0.5" style="614" customWidth="1"/>
    <col min="10779" max="10779" width="2.375" style="614" customWidth="1"/>
    <col min="10780" max="10781" width="0.5" style="614" customWidth="1"/>
    <col min="10782" max="10782" width="2.5" style="614" customWidth="1"/>
    <col min="10783" max="10784" width="0.5" style="614" customWidth="1"/>
    <col min="10785" max="10785" width="2.5" style="614" customWidth="1"/>
    <col min="10786" max="10787" width="0.5" style="614" customWidth="1"/>
    <col min="10788" max="10788" width="2.5" style="614" customWidth="1"/>
    <col min="10789" max="10790" width="0.5" style="614" customWidth="1"/>
    <col min="10791" max="10791" width="2.5" style="614" customWidth="1"/>
    <col min="10792" max="10793" width="0.5" style="614" customWidth="1"/>
    <col min="10794" max="10794" width="2.5" style="614" customWidth="1"/>
    <col min="10795" max="10796" width="0.5" style="614" customWidth="1"/>
    <col min="10797" max="10797" width="2.5" style="614" customWidth="1"/>
    <col min="10798" max="10799" width="0.5" style="614" customWidth="1"/>
    <col min="10800" max="10800" width="2.5" style="614" customWidth="1"/>
    <col min="10801" max="10802" width="0.5" style="614" customWidth="1"/>
    <col min="10803" max="10803" width="2.625" style="614" customWidth="1"/>
    <col min="10804" max="10805" width="0.5" style="614" customWidth="1"/>
    <col min="10806" max="10806" width="2.625" style="614" customWidth="1"/>
    <col min="10807" max="10808" width="0.5" style="614" customWidth="1"/>
    <col min="10809" max="10809" width="2.625" style="614" customWidth="1"/>
    <col min="10810" max="10811" width="0.5" style="614" customWidth="1"/>
    <col min="10812" max="10812" width="2.625" style="614" customWidth="1"/>
    <col min="10813" max="10814" width="0.5" style="614" customWidth="1"/>
    <col min="10815" max="10815" width="2.625" style="614" customWidth="1"/>
    <col min="10816" max="10817" width="0.5" style="614" customWidth="1"/>
    <col min="10818" max="10818" width="5.875" style="614" customWidth="1"/>
    <col min="10819" max="10820" width="0.5" style="614" customWidth="1"/>
    <col min="10821" max="10821" width="5.125" style="614" customWidth="1"/>
    <col min="10822" max="10823" width="0.5" style="614" customWidth="1"/>
    <col min="10824" max="10824" width="3.125" style="614" customWidth="1"/>
    <col min="10825" max="10826" width="0.5" style="614" customWidth="1"/>
    <col min="10827" max="10827" width="2.875" style="614" customWidth="1"/>
    <col min="10828" max="10829" width="0.5" style="614" customWidth="1"/>
    <col min="10830" max="10830" width="3.125" style="614" customWidth="1"/>
    <col min="10831" max="10832" width="0.5" style="614" customWidth="1"/>
    <col min="10833" max="10833" width="2.875" style="614" customWidth="1"/>
    <col min="10834" max="10835" width="0.5" style="614" customWidth="1"/>
    <col min="10836" max="10836" width="3.125" style="614" customWidth="1"/>
    <col min="10837" max="10838" width="0.5" style="614" customWidth="1"/>
    <col min="10839" max="10839" width="2.875" style="614" customWidth="1"/>
    <col min="10840" max="10841" width="0.5" style="614" customWidth="1"/>
    <col min="10842" max="10842" width="3.125" style="614" customWidth="1"/>
    <col min="10843" max="10844" width="0.5" style="614" customWidth="1"/>
    <col min="10845" max="10845" width="2.875" style="614" customWidth="1"/>
    <col min="10846" max="10847" width="0.5" style="614" customWidth="1"/>
    <col min="10848" max="10848" width="3.125" style="614" customWidth="1"/>
    <col min="10849" max="10850" width="0.5" style="614" customWidth="1"/>
    <col min="10851" max="10851" width="2.875" style="614" customWidth="1"/>
    <col min="10852" max="10853" width="0.5" style="614" customWidth="1"/>
    <col min="10854" max="10854" width="3.125" style="614" customWidth="1"/>
    <col min="10855" max="10856" width="0.5" style="614" customWidth="1"/>
    <col min="10857" max="10857" width="2.875" style="614" customWidth="1"/>
    <col min="10858" max="10859" width="0.5" style="614" customWidth="1"/>
    <col min="10860" max="10860" width="3.375" style="614" customWidth="1"/>
    <col min="10861" max="10861" width="0.375" style="614" customWidth="1"/>
    <col min="10862" max="10862" width="0.5" style="614" customWidth="1"/>
    <col min="10863" max="10863" width="3.375" style="614" customWidth="1"/>
    <col min="10864" max="10865" width="0.5" style="614" customWidth="1"/>
    <col min="10866" max="10866" width="2.625" style="614" customWidth="1"/>
    <col min="10867" max="10868" width="0.5" style="614" customWidth="1"/>
    <col min="10869" max="10869" width="2.625" style="614" customWidth="1"/>
    <col min="10870" max="10871" width="0.5" style="614" customWidth="1"/>
    <col min="10872" max="10872" width="2.625" style="614" customWidth="1"/>
    <col min="10873" max="10874" width="0.5" style="614" customWidth="1"/>
    <col min="10875" max="10875" width="2.625" style="614" customWidth="1"/>
    <col min="10876" max="10877" width="0.5" style="614" customWidth="1"/>
    <col min="10878" max="10878" width="2.625" style="614" customWidth="1"/>
    <col min="10879" max="10880" width="0.5" style="614" customWidth="1"/>
    <col min="10881" max="10881" width="2.625" style="614" customWidth="1"/>
    <col min="10882" max="10883" width="0.5" style="614" customWidth="1"/>
    <col min="10884" max="10884" width="2.625" style="614" customWidth="1"/>
    <col min="10885" max="10886" width="0.5" style="614" customWidth="1"/>
    <col min="10887" max="10887" width="2.625" style="614" customWidth="1"/>
    <col min="10888" max="10889" width="0.5" style="614" customWidth="1"/>
    <col min="10890" max="10890" width="2.625" style="614" customWidth="1"/>
    <col min="10891" max="10892" width="0.5" style="614" customWidth="1"/>
    <col min="10893" max="10893" width="2.625" style="614" customWidth="1"/>
    <col min="10894" max="10895" width="0.5" style="614" customWidth="1"/>
    <col min="10896" max="10896" width="2.625" style="614" customWidth="1"/>
    <col min="10897" max="10898" width="0.5" style="614" customWidth="1"/>
    <col min="10899" max="10899" width="2.625" style="614" customWidth="1"/>
    <col min="10900" max="10901" width="0.5" style="614" customWidth="1"/>
    <col min="10902" max="10902" width="2.625" style="614" customWidth="1"/>
    <col min="10903" max="10904" width="0.5" style="614" customWidth="1"/>
    <col min="10905" max="10905" width="2.625" style="614" customWidth="1"/>
    <col min="10906" max="10907" width="0.5" style="614" customWidth="1"/>
    <col min="10908" max="10908" width="2.625" style="614" customWidth="1"/>
    <col min="10909" max="10910" width="0.5" style="614" customWidth="1"/>
    <col min="10911" max="10911" width="2.625" style="614" customWidth="1"/>
    <col min="10912" max="10913" width="0.5" style="614" customWidth="1"/>
    <col min="10914" max="10914" width="2.625" style="614" customWidth="1"/>
    <col min="10915" max="10916" width="0.5" style="614" customWidth="1"/>
    <col min="10917" max="10917" width="2.625" style="614" customWidth="1"/>
    <col min="10918" max="10919" width="0.5" style="614" customWidth="1"/>
    <col min="10920" max="10920" width="2.625" style="614" customWidth="1"/>
    <col min="10921" max="10922" width="0.5" style="614" customWidth="1"/>
    <col min="10923" max="10923" width="2.625" style="614" customWidth="1"/>
    <col min="10924" max="10925" width="0.5" style="614" customWidth="1"/>
    <col min="10926" max="10926" width="2.625" style="614" customWidth="1"/>
    <col min="10927" max="10928" width="0.5" style="614" customWidth="1"/>
    <col min="10929" max="10929" width="2.625" style="614" customWidth="1"/>
    <col min="10930" max="10931" width="0.5" style="614" customWidth="1"/>
    <col min="10932" max="10932" width="2.625" style="614" customWidth="1"/>
    <col min="10933" max="10934" width="0.5" style="614" customWidth="1"/>
    <col min="10935" max="10935" width="2.625" style="614" customWidth="1"/>
    <col min="10936" max="10937" width="0.5" style="614" customWidth="1"/>
    <col min="10938" max="10938" width="2.625" style="614" customWidth="1"/>
    <col min="10939" max="10940" width="0.5" style="614" customWidth="1"/>
    <col min="10941" max="10941" width="2.625" style="614" customWidth="1"/>
    <col min="10942" max="10943" width="0.5" style="614" customWidth="1"/>
    <col min="10944" max="10944" width="2.625" style="614" customWidth="1"/>
    <col min="10945" max="10946" width="0.5" style="614" customWidth="1"/>
    <col min="10947" max="10947" width="2.625" style="614" customWidth="1"/>
    <col min="10948" max="10949" width="0.5" style="614" customWidth="1"/>
    <col min="10950" max="10950" width="2.625" style="614" customWidth="1"/>
    <col min="10951" max="10952" width="0.5" style="614" customWidth="1"/>
    <col min="10953" max="10953" width="2.625" style="614" customWidth="1"/>
    <col min="10954" max="10955" width="0.5" style="614" customWidth="1"/>
    <col min="10956" max="10956" width="2.625" style="614" customWidth="1"/>
    <col min="10957" max="10958" width="0.5" style="614" customWidth="1"/>
    <col min="10959" max="10959" width="2.625" style="614" customWidth="1"/>
    <col min="10960" max="10961" width="0.5" style="614" customWidth="1"/>
    <col min="10962" max="10962" width="2.625" style="614" customWidth="1"/>
    <col min="10963" max="10964" width="0.5" style="614" customWidth="1"/>
    <col min="10965" max="10965" width="2.625" style="614" customWidth="1"/>
    <col min="10966" max="10967" width="0.5" style="614" customWidth="1"/>
    <col min="10968" max="10968" width="2.625" style="614" customWidth="1"/>
    <col min="10969" max="10970" width="0.5" style="614" customWidth="1"/>
    <col min="10971" max="10971" width="2.625" style="614" customWidth="1"/>
    <col min="10972" max="10973" width="0.5" style="614" customWidth="1"/>
    <col min="10974" max="10974" width="2.625" style="614" customWidth="1"/>
    <col min="10975" max="10976" width="0.5" style="614" customWidth="1"/>
    <col min="10977" max="10977" width="2.625" style="614" customWidth="1"/>
    <col min="10978" max="10979" width="0.5" style="614" customWidth="1"/>
    <col min="10980" max="10980" width="2.625" style="614" customWidth="1"/>
    <col min="10981" max="10982" width="0.5" style="614" customWidth="1"/>
    <col min="10983" max="10983" width="2.625" style="614" customWidth="1"/>
    <col min="10984" max="10985" width="0.5" style="614" customWidth="1"/>
    <col min="10986" max="10986" width="2.625" style="614" customWidth="1"/>
    <col min="10987" max="10988" width="0.5" style="614" customWidth="1"/>
    <col min="10989" max="10989" width="2.625" style="614" customWidth="1"/>
    <col min="10990" max="10991" width="0.5" style="614" customWidth="1"/>
    <col min="10992" max="10992" width="2.625" style="614" customWidth="1"/>
    <col min="10993" max="11015" width="9" style="614"/>
    <col min="11016" max="11016" width="0.5" style="614" customWidth="1"/>
    <col min="11017" max="11017" width="2.625" style="614" customWidth="1"/>
    <col min="11018" max="11019" width="0.5" style="614" customWidth="1"/>
    <col min="11020" max="11020" width="2.125" style="614" customWidth="1"/>
    <col min="11021" max="11022" width="0.5" style="614" customWidth="1"/>
    <col min="11023" max="11023" width="5.625" style="614" customWidth="1"/>
    <col min="11024" max="11025" width="0.5" style="614" customWidth="1"/>
    <col min="11026" max="11026" width="2.5" style="614" customWidth="1"/>
    <col min="11027" max="11028" width="0.5" style="614" customWidth="1"/>
    <col min="11029" max="11029" width="2.5" style="614" customWidth="1"/>
    <col min="11030" max="11031" width="0.5" style="614" customWidth="1"/>
    <col min="11032" max="11032" width="2.5" style="614" customWidth="1"/>
    <col min="11033" max="11034" width="0.5" style="614" customWidth="1"/>
    <col min="11035" max="11035" width="2.375" style="614" customWidth="1"/>
    <col min="11036" max="11037" width="0.5" style="614" customWidth="1"/>
    <col min="11038" max="11038" width="2.5" style="614" customWidth="1"/>
    <col min="11039" max="11040" width="0.5" style="614" customWidth="1"/>
    <col min="11041" max="11041" width="2.5" style="614" customWidth="1"/>
    <col min="11042" max="11043" width="0.5" style="614" customWidth="1"/>
    <col min="11044" max="11044" width="2.5" style="614" customWidth="1"/>
    <col min="11045" max="11046" width="0.5" style="614" customWidth="1"/>
    <col min="11047" max="11047" width="2.5" style="614" customWidth="1"/>
    <col min="11048" max="11049" width="0.5" style="614" customWidth="1"/>
    <col min="11050" max="11050" width="2.5" style="614" customWidth="1"/>
    <col min="11051" max="11052" width="0.5" style="614" customWidth="1"/>
    <col min="11053" max="11053" width="2.5" style="614" customWidth="1"/>
    <col min="11054" max="11055" width="0.5" style="614" customWidth="1"/>
    <col min="11056" max="11056" width="2.5" style="614" customWidth="1"/>
    <col min="11057" max="11058" width="0.5" style="614" customWidth="1"/>
    <col min="11059" max="11059" width="2.625" style="614" customWidth="1"/>
    <col min="11060" max="11061" width="0.5" style="614" customWidth="1"/>
    <col min="11062" max="11062" width="2.625" style="614" customWidth="1"/>
    <col min="11063" max="11064" width="0.5" style="614" customWidth="1"/>
    <col min="11065" max="11065" width="2.625" style="614" customWidth="1"/>
    <col min="11066" max="11067" width="0.5" style="614" customWidth="1"/>
    <col min="11068" max="11068" width="2.625" style="614" customWidth="1"/>
    <col min="11069" max="11070" width="0.5" style="614" customWidth="1"/>
    <col min="11071" max="11071" width="2.625" style="614" customWidth="1"/>
    <col min="11072" max="11073" width="0.5" style="614" customWidth="1"/>
    <col min="11074" max="11074" width="5.875" style="614" customWidth="1"/>
    <col min="11075" max="11076" width="0.5" style="614" customWidth="1"/>
    <col min="11077" max="11077" width="5.125" style="614" customWidth="1"/>
    <col min="11078" max="11079" width="0.5" style="614" customWidth="1"/>
    <col min="11080" max="11080" width="3.125" style="614" customWidth="1"/>
    <col min="11081" max="11082" width="0.5" style="614" customWidth="1"/>
    <col min="11083" max="11083" width="2.875" style="614" customWidth="1"/>
    <col min="11084" max="11085" width="0.5" style="614" customWidth="1"/>
    <col min="11086" max="11086" width="3.125" style="614" customWidth="1"/>
    <col min="11087" max="11088" width="0.5" style="614" customWidth="1"/>
    <col min="11089" max="11089" width="2.875" style="614" customWidth="1"/>
    <col min="11090" max="11091" width="0.5" style="614" customWidth="1"/>
    <col min="11092" max="11092" width="3.125" style="614" customWidth="1"/>
    <col min="11093" max="11094" width="0.5" style="614" customWidth="1"/>
    <col min="11095" max="11095" width="2.875" style="614" customWidth="1"/>
    <col min="11096" max="11097" width="0.5" style="614" customWidth="1"/>
    <col min="11098" max="11098" width="3.125" style="614" customWidth="1"/>
    <col min="11099" max="11100" width="0.5" style="614" customWidth="1"/>
    <col min="11101" max="11101" width="2.875" style="614" customWidth="1"/>
    <col min="11102" max="11103" width="0.5" style="614" customWidth="1"/>
    <col min="11104" max="11104" width="3.125" style="614" customWidth="1"/>
    <col min="11105" max="11106" width="0.5" style="614" customWidth="1"/>
    <col min="11107" max="11107" width="2.875" style="614" customWidth="1"/>
    <col min="11108" max="11109" width="0.5" style="614" customWidth="1"/>
    <col min="11110" max="11110" width="3.125" style="614" customWidth="1"/>
    <col min="11111" max="11112" width="0.5" style="614" customWidth="1"/>
    <col min="11113" max="11113" width="2.875" style="614" customWidth="1"/>
    <col min="11114" max="11115" width="0.5" style="614" customWidth="1"/>
    <col min="11116" max="11116" width="3.375" style="614" customWidth="1"/>
    <col min="11117" max="11117" width="0.375" style="614" customWidth="1"/>
    <col min="11118" max="11118" width="0.5" style="614" customWidth="1"/>
    <col min="11119" max="11119" width="3.375" style="614" customWidth="1"/>
    <col min="11120" max="11121" width="0.5" style="614" customWidth="1"/>
    <col min="11122" max="11122" width="2.625" style="614" customWidth="1"/>
    <col min="11123" max="11124" width="0.5" style="614" customWidth="1"/>
    <col min="11125" max="11125" width="2.625" style="614" customWidth="1"/>
    <col min="11126" max="11127" width="0.5" style="614" customWidth="1"/>
    <col min="11128" max="11128" width="2.625" style="614" customWidth="1"/>
    <col min="11129" max="11130" width="0.5" style="614" customWidth="1"/>
    <col min="11131" max="11131" width="2.625" style="614" customWidth="1"/>
    <col min="11132" max="11133" width="0.5" style="614" customWidth="1"/>
    <col min="11134" max="11134" width="2.625" style="614" customWidth="1"/>
    <col min="11135" max="11136" width="0.5" style="614" customWidth="1"/>
    <col min="11137" max="11137" width="2.625" style="614" customWidth="1"/>
    <col min="11138" max="11139" width="0.5" style="614" customWidth="1"/>
    <col min="11140" max="11140" width="2.625" style="614" customWidth="1"/>
    <col min="11141" max="11142" width="0.5" style="614" customWidth="1"/>
    <col min="11143" max="11143" width="2.625" style="614" customWidth="1"/>
    <col min="11144" max="11145" width="0.5" style="614" customWidth="1"/>
    <col min="11146" max="11146" width="2.625" style="614" customWidth="1"/>
    <col min="11147" max="11148" width="0.5" style="614" customWidth="1"/>
    <col min="11149" max="11149" width="2.625" style="614" customWidth="1"/>
    <col min="11150" max="11151" width="0.5" style="614" customWidth="1"/>
    <col min="11152" max="11152" width="2.625" style="614" customWidth="1"/>
    <col min="11153" max="11154" width="0.5" style="614" customWidth="1"/>
    <col min="11155" max="11155" width="2.625" style="614" customWidth="1"/>
    <col min="11156" max="11157" width="0.5" style="614" customWidth="1"/>
    <col min="11158" max="11158" width="2.625" style="614" customWidth="1"/>
    <col min="11159" max="11160" width="0.5" style="614" customWidth="1"/>
    <col min="11161" max="11161" width="2.625" style="614" customWidth="1"/>
    <col min="11162" max="11163" width="0.5" style="614" customWidth="1"/>
    <col min="11164" max="11164" width="2.625" style="614" customWidth="1"/>
    <col min="11165" max="11166" width="0.5" style="614" customWidth="1"/>
    <col min="11167" max="11167" width="2.625" style="614" customWidth="1"/>
    <col min="11168" max="11169" width="0.5" style="614" customWidth="1"/>
    <col min="11170" max="11170" width="2.625" style="614" customWidth="1"/>
    <col min="11171" max="11172" width="0.5" style="614" customWidth="1"/>
    <col min="11173" max="11173" width="2.625" style="614" customWidth="1"/>
    <col min="11174" max="11175" width="0.5" style="614" customWidth="1"/>
    <col min="11176" max="11176" width="2.625" style="614" customWidth="1"/>
    <col min="11177" max="11178" width="0.5" style="614" customWidth="1"/>
    <col min="11179" max="11179" width="2.625" style="614" customWidth="1"/>
    <col min="11180" max="11181" width="0.5" style="614" customWidth="1"/>
    <col min="11182" max="11182" width="2.625" style="614" customWidth="1"/>
    <col min="11183" max="11184" width="0.5" style="614" customWidth="1"/>
    <col min="11185" max="11185" width="2.625" style="614" customWidth="1"/>
    <col min="11186" max="11187" width="0.5" style="614" customWidth="1"/>
    <col min="11188" max="11188" width="2.625" style="614" customWidth="1"/>
    <col min="11189" max="11190" width="0.5" style="614" customWidth="1"/>
    <col min="11191" max="11191" width="2.625" style="614" customWidth="1"/>
    <col min="11192" max="11193" width="0.5" style="614" customWidth="1"/>
    <col min="11194" max="11194" width="2.625" style="614" customWidth="1"/>
    <col min="11195" max="11196" width="0.5" style="614" customWidth="1"/>
    <col min="11197" max="11197" width="2.625" style="614" customWidth="1"/>
    <col min="11198" max="11199" width="0.5" style="614" customWidth="1"/>
    <col min="11200" max="11200" width="2.625" style="614" customWidth="1"/>
    <col min="11201" max="11202" width="0.5" style="614" customWidth="1"/>
    <col min="11203" max="11203" width="2.625" style="614" customWidth="1"/>
    <col min="11204" max="11205" width="0.5" style="614" customWidth="1"/>
    <col min="11206" max="11206" width="2.625" style="614" customWidth="1"/>
    <col min="11207" max="11208" width="0.5" style="614" customWidth="1"/>
    <col min="11209" max="11209" width="2.625" style="614" customWidth="1"/>
    <col min="11210" max="11211" width="0.5" style="614" customWidth="1"/>
    <col min="11212" max="11212" width="2.625" style="614" customWidth="1"/>
    <col min="11213" max="11214" width="0.5" style="614" customWidth="1"/>
    <col min="11215" max="11215" width="2.625" style="614" customWidth="1"/>
    <col min="11216" max="11217" width="0.5" style="614" customWidth="1"/>
    <col min="11218" max="11218" width="2.625" style="614" customWidth="1"/>
    <col min="11219" max="11220" width="0.5" style="614" customWidth="1"/>
    <col min="11221" max="11221" width="2.625" style="614" customWidth="1"/>
    <col min="11222" max="11223" width="0.5" style="614" customWidth="1"/>
    <col min="11224" max="11224" width="2.625" style="614" customWidth="1"/>
    <col min="11225" max="11226" width="0.5" style="614" customWidth="1"/>
    <col min="11227" max="11227" width="2.625" style="614" customWidth="1"/>
    <col min="11228" max="11229" width="0.5" style="614" customWidth="1"/>
    <col min="11230" max="11230" width="2.625" style="614" customWidth="1"/>
    <col min="11231" max="11232" width="0.5" style="614" customWidth="1"/>
    <col min="11233" max="11233" width="2.625" style="614" customWidth="1"/>
    <col min="11234" max="11235" width="0.5" style="614" customWidth="1"/>
    <col min="11236" max="11236" width="2.625" style="614" customWidth="1"/>
    <col min="11237" max="11238" width="0.5" style="614" customWidth="1"/>
    <col min="11239" max="11239" width="2.625" style="614" customWidth="1"/>
    <col min="11240" max="11241" width="0.5" style="614" customWidth="1"/>
    <col min="11242" max="11242" width="2.625" style="614" customWidth="1"/>
    <col min="11243" max="11244" width="0.5" style="614" customWidth="1"/>
    <col min="11245" max="11245" width="2.625" style="614" customWidth="1"/>
    <col min="11246" max="11247" width="0.5" style="614" customWidth="1"/>
    <col min="11248" max="11248" width="2.625" style="614" customWidth="1"/>
    <col min="11249" max="11271" width="9" style="614"/>
    <col min="11272" max="11272" width="0.5" style="614" customWidth="1"/>
    <col min="11273" max="11273" width="2.625" style="614" customWidth="1"/>
    <col min="11274" max="11275" width="0.5" style="614" customWidth="1"/>
    <col min="11276" max="11276" width="2.125" style="614" customWidth="1"/>
    <col min="11277" max="11278" width="0.5" style="614" customWidth="1"/>
    <col min="11279" max="11279" width="5.625" style="614" customWidth="1"/>
    <col min="11280" max="11281" width="0.5" style="614" customWidth="1"/>
    <col min="11282" max="11282" width="2.5" style="614" customWidth="1"/>
    <col min="11283" max="11284" width="0.5" style="614" customWidth="1"/>
    <col min="11285" max="11285" width="2.5" style="614" customWidth="1"/>
    <col min="11286" max="11287" width="0.5" style="614" customWidth="1"/>
    <col min="11288" max="11288" width="2.5" style="614" customWidth="1"/>
    <col min="11289" max="11290" width="0.5" style="614" customWidth="1"/>
    <col min="11291" max="11291" width="2.375" style="614" customWidth="1"/>
    <col min="11292" max="11293" width="0.5" style="614" customWidth="1"/>
    <col min="11294" max="11294" width="2.5" style="614" customWidth="1"/>
    <col min="11295" max="11296" width="0.5" style="614" customWidth="1"/>
    <col min="11297" max="11297" width="2.5" style="614" customWidth="1"/>
    <col min="11298" max="11299" width="0.5" style="614" customWidth="1"/>
    <col min="11300" max="11300" width="2.5" style="614" customWidth="1"/>
    <col min="11301" max="11302" width="0.5" style="614" customWidth="1"/>
    <col min="11303" max="11303" width="2.5" style="614" customWidth="1"/>
    <col min="11304" max="11305" width="0.5" style="614" customWidth="1"/>
    <col min="11306" max="11306" width="2.5" style="614" customWidth="1"/>
    <col min="11307" max="11308" width="0.5" style="614" customWidth="1"/>
    <col min="11309" max="11309" width="2.5" style="614" customWidth="1"/>
    <col min="11310" max="11311" width="0.5" style="614" customWidth="1"/>
    <col min="11312" max="11312" width="2.5" style="614" customWidth="1"/>
    <col min="11313" max="11314" width="0.5" style="614" customWidth="1"/>
    <col min="11315" max="11315" width="2.625" style="614" customWidth="1"/>
    <col min="11316" max="11317" width="0.5" style="614" customWidth="1"/>
    <col min="11318" max="11318" width="2.625" style="614" customWidth="1"/>
    <col min="11319" max="11320" width="0.5" style="614" customWidth="1"/>
    <col min="11321" max="11321" width="2.625" style="614" customWidth="1"/>
    <col min="11322" max="11323" width="0.5" style="614" customWidth="1"/>
    <col min="11324" max="11324" width="2.625" style="614" customWidth="1"/>
    <col min="11325" max="11326" width="0.5" style="614" customWidth="1"/>
    <col min="11327" max="11327" width="2.625" style="614" customWidth="1"/>
    <col min="11328" max="11329" width="0.5" style="614" customWidth="1"/>
    <col min="11330" max="11330" width="5.875" style="614" customWidth="1"/>
    <col min="11331" max="11332" width="0.5" style="614" customWidth="1"/>
    <col min="11333" max="11333" width="5.125" style="614" customWidth="1"/>
    <col min="11334" max="11335" width="0.5" style="614" customWidth="1"/>
    <col min="11336" max="11336" width="3.125" style="614" customWidth="1"/>
    <col min="11337" max="11338" width="0.5" style="614" customWidth="1"/>
    <col min="11339" max="11339" width="2.875" style="614" customWidth="1"/>
    <col min="11340" max="11341" width="0.5" style="614" customWidth="1"/>
    <col min="11342" max="11342" width="3.125" style="614" customWidth="1"/>
    <col min="11343" max="11344" width="0.5" style="614" customWidth="1"/>
    <col min="11345" max="11345" width="2.875" style="614" customWidth="1"/>
    <col min="11346" max="11347" width="0.5" style="614" customWidth="1"/>
    <col min="11348" max="11348" width="3.125" style="614" customWidth="1"/>
    <col min="11349" max="11350" width="0.5" style="614" customWidth="1"/>
    <col min="11351" max="11351" width="2.875" style="614" customWidth="1"/>
    <col min="11352" max="11353" width="0.5" style="614" customWidth="1"/>
    <col min="11354" max="11354" width="3.125" style="614" customWidth="1"/>
    <col min="11355" max="11356" width="0.5" style="614" customWidth="1"/>
    <col min="11357" max="11357" width="2.875" style="614" customWidth="1"/>
    <col min="11358" max="11359" width="0.5" style="614" customWidth="1"/>
    <col min="11360" max="11360" width="3.125" style="614" customWidth="1"/>
    <col min="11361" max="11362" width="0.5" style="614" customWidth="1"/>
    <col min="11363" max="11363" width="2.875" style="614" customWidth="1"/>
    <col min="11364" max="11365" width="0.5" style="614" customWidth="1"/>
    <col min="11366" max="11366" width="3.125" style="614" customWidth="1"/>
    <col min="11367" max="11368" width="0.5" style="614" customWidth="1"/>
    <col min="11369" max="11369" width="2.875" style="614" customWidth="1"/>
    <col min="11370" max="11371" width="0.5" style="614" customWidth="1"/>
    <col min="11372" max="11372" width="3.375" style="614" customWidth="1"/>
    <col min="11373" max="11373" width="0.375" style="614" customWidth="1"/>
    <col min="11374" max="11374" width="0.5" style="614" customWidth="1"/>
    <col min="11375" max="11375" width="3.375" style="614" customWidth="1"/>
    <col min="11376" max="11377" width="0.5" style="614" customWidth="1"/>
    <col min="11378" max="11378" width="2.625" style="614" customWidth="1"/>
    <col min="11379" max="11380" width="0.5" style="614" customWidth="1"/>
    <col min="11381" max="11381" width="2.625" style="614" customWidth="1"/>
    <col min="11382" max="11383" width="0.5" style="614" customWidth="1"/>
    <col min="11384" max="11384" width="2.625" style="614" customWidth="1"/>
    <col min="11385" max="11386" width="0.5" style="614" customWidth="1"/>
    <col min="11387" max="11387" width="2.625" style="614" customWidth="1"/>
    <col min="11388" max="11389" width="0.5" style="614" customWidth="1"/>
    <col min="11390" max="11390" width="2.625" style="614" customWidth="1"/>
    <col min="11391" max="11392" width="0.5" style="614" customWidth="1"/>
    <col min="11393" max="11393" width="2.625" style="614" customWidth="1"/>
    <col min="11394" max="11395" width="0.5" style="614" customWidth="1"/>
    <col min="11396" max="11396" width="2.625" style="614" customWidth="1"/>
    <col min="11397" max="11398" width="0.5" style="614" customWidth="1"/>
    <col min="11399" max="11399" width="2.625" style="614" customWidth="1"/>
    <col min="11400" max="11401" width="0.5" style="614" customWidth="1"/>
    <col min="11402" max="11402" width="2.625" style="614" customWidth="1"/>
    <col min="11403" max="11404" width="0.5" style="614" customWidth="1"/>
    <col min="11405" max="11405" width="2.625" style="614" customWidth="1"/>
    <col min="11406" max="11407" width="0.5" style="614" customWidth="1"/>
    <col min="11408" max="11408" width="2.625" style="614" customWidth="1"/>
    <col min="11409" max="11410" width="0.5" style="614" customWidth="1"/>
    <col min="11411" max="11411" width="2.625" style="614" customWidth="1"/>
    <col min="11412" max="11413" width="0.5" style="614" customWidth="1"/>
    <col min="11414" max="11414" width="2.625" style="614" customWidth="1"/>
    <col min="11415" max="11416" width="0.5" style="614" customWidth="1"/>
    <col min="11417" max="11417" width="2.625" style="614" customWidth="1"/>
    <col min="11418" max="11419" width="0.5" style="614" customWidth="1"/>
    <col min="11420" max="11420" width="2.625" style="614" customWidth="1"/>
    <col min="11421" max="11422" width="0.5" style="614" customWidth="1"/>
    <col min="11423" max="11423" width="2.625" style="614" customWidth="1"/>
    <col min="11424" max="11425" width="0.5" style="614" customWidth="1"/>
    <col min="11426" max="11426" width="2.625" style="614" customWidth="1"/>
    <col min="11427" max="11428" width="0.5" style="614" customWidth="1"/>
    <col min="11429" max="11429" width="2.625" style="614" customWidth="1"/>
    <col min="11430" max="11431" width="0.5" style="614" customWidth="1"/>
    <col min="11432" max="11432" width="2.625" style="614" customWidth="1"/>
    <col min="11433" max="11434" width="0.5" style="614" customWidth="1"/>
    <col min="11435" max="11435" width="2.625" style="614" customWidth="1"/>
    <col min="11436" max="11437" width="0.5" style="614" customWidth="1"/>
    <col min="11438" max="11438" width="2.625" style="614" customWidth="1"/>
    <col min="11439" max="11440" width="0.5" style="614" customWidth="1"/>
    <col min="11441" max="11441" width="2.625" style="614" customWidth="1"/>
    <col min="11442" max="11443" width="0.5" style="614" customWidth="1"/>
    <col min="11444" max="11444" width="2.625" style="614" customWidth="1"/>
    <col min="11445" max="11446" width="0.5" style="614" customWidth="1"/>
    <col min="11447" max="11447" width="2.625" style="614" customWidth="1"/>
    <col min="11448" max="11449" width="0.5" style="614" customWidth="1"/>
    <col min="11450" max="11450" width="2.625" style="614" customWidth="1"/>
    <col min="11451" max="11452" width="0.5" style="614" customWidth="1"/>
    <col min="11453" max="11453" width="2.625" style="614" customWidth="1"/>
    <col min="11454" max="11455" width="0.5" style="614" customWidth="1"/>
    <col min="11456" max="11456" width="2.625" style="614" customWidth="1"/>
    <col min="11457" max="11458" width="0.5" style="614" customWidth="1"/>
    <col min="11459" max="11459" width="2.625" style="614" customWidth="1"/>
    <col min="11460" max="11461" width="0.5" style="614" customWidth="1"/>
    <col min="11462" max="11462" width="2.625" style="614" customWidth="1"/>
    <col min="11463" max="11464" width="0.5" style="614" customWidth="1"/>
    <col min="11465" max="11465" width="2.625" style="614" customWidth="1"/>
    <col min="11466" max="11467" width="0.5" style="614" customWidth="1"/>
    <col min="11468" max="11468" width="2.625" style="614" customWidth="1"/>
    <col min="11469" max="11470" width="0.5" style="614" customWidth="1"/>
    <col min="11471" max="11471" width="2.625" style="614" customWidth="1"/>
    <col min="11472" max="11473" width="0.5" style="614" customWidth="1"/>
    <col min="11474" max="11474" width="2.625" style="614" customWidth="1"/>
    <col min="11475" max="11476" width="0.5" style="614" customWidth="1"/>
    <col min="11477" max="11477" width="2.625" style="614" customWidth="1"/>
    <col min="11478" max="11479" width="0.5" style="614" customWidth="1"/>
    <col min="11480" max="11480" width="2.625" style="614" customWidth="1"/>
    <col min="11481" max="11482" width="0.5" style="614" customWidth="1"/>
    <col min="11483" max="11483" width="2.625" style="614" customWidth="1"/>
    <col min="11484" max="11485" width="0.5" style="614" customWidth="1"/>
    <col min="11486" max="11486" width="2.625" style="614" customWidth="1"/>
    <col min="11487" max="11488" width="0.5" style="614" customWidth="1"/>
    <col min="11489" max="11489" width="2.625" style="614" customWidth="1"/>
    <col min="11490" max="11491" width="0.5" style="614" customWidth="1"/>
    <col min="11492" max="11492" width="2.625" style="614" customWidth="1"/>
    <col min="11493" max="11494" width="0.5" style="614" customWidth="1"/>
    <col min="11495" max="11495" width="2.625" style="614" customWidth="1"/>
    <col min="11496" max="11497" width="0.5" style="614" customWidth="1"/>
    <col min="11498" max="11498" width="2.625" style="614" customWidth="1"/>
    <col min="11499" max="11500" width="0.5" style="614" customWidth="1"/>
    <col min="11501" max="11501" width="2.625" style="614" customWidth="1"/>
    <col min="11502" max="11503" width="0.5" style="614" customWidth="1"/>
    <col min="11504" max="11504" width="2.625" style="614" customWidth="1"/>
    <col min="11505" max="11527" width="9" style="614"/>
    <col min="11528" max="11528" width="0.5" style="614" customWidth="1"/>
    <col min="11529" max="11529" width="2.625" style="614" customWidth="1"/>
    <col min="11530" max="11531" width="0.5" style="614" customWidth="1"/>
    <col min="11532" max="11532" width="2.125" style="614" customWidth="1"/>
    <col min="11533" max="11534" width="0.5" style="614" customWidth="1"/>
    <col min="11535" max="11535" width="5.625" style="614" customWidth="1"/>
    <col min="11536" max="11537" width="0.5" style="614" customWidth="1"/>
    <col min="11538" max="11538" width="2.5" style="614" customWidth="1"/>
    <col min="11539" max="11540" width="0.5" style="614" customWidth="1"/>
    <col min="11541" max="11541" width="2.5" style="614" customWidth="1"/>
    <col min="11542" max="11543" width="0.5" style="614" customWidth="1"/>
    <col min="11544" max="11544" width="2.5" style="614" customWidth="1"/>
    <col min="11545" max="11546" width="0.5" style="614" customWidth="1"/>
    <col min="11547" max="11547" width="2.375" style="614" customWidth="1"/>
    <col min="11548" max="11549" width="0.5" style="614" customWidth="1"/>
    <col min="11550" max="11550" width="2.5" style="614" customWidth="1"/>
    <col min="11551" max="11552" width="0.5" style="614" customWidth="1"/>
    <col min="11553" max="11553" width="2.5" style="614" customWidth="1"/>
    <col min="11554" max="11555" width="0.5" style="614" customWidth="1"/>
    <col min="11556" max="11556" width="2.5" style="614" customWidth="1"/>
    <col min="11557" max="11558" width="0.5" style="614" customWidth="1"/>
    <col min="11559" max="11559" width="2.5" style="614" customWidth="1"/>
    <col min="11560" max="11561" width="0.5" style="614" customWidth="1"/>
    <col min="11562" max="11562" width="2.5" style="614" customWidth="1"/>
    <col min="11563" max="11564" width="0.5" style="614" customWidth="1"/>
    <col min="11565" max="11565" width="2.5" style="614" customWidth="1"/>
    <col min="11566" max="11567" width="0.5" style="614" customWidth="1"/>
    <col min="11568" max="11568" width="2.5" style="614" customWidth="1"/>
    <col min="11569" max="11570" width="0.5" style="614" customWidth="1"/>
    <col min="11571" max="11571" width="2.625" style="614" customWidth="1"/>
    <col min="11572" max="11573" width="0.5" style="614" customWidth="1"/>
    <col min="11574" max="11574" width="2.625" style="614" customWidth="1"/>
    <col min="11575" max="11576" width="0.5" style="614" customWidth="1"/>
    <col min="11577" max="11577" width="2.625" style="614" customWidth="1"/>
    <col min="11578" max="11579" width="0.5" style="614" customWidth="1"/>
    <col min="11580" max="11580" width="2.625" style="614" customWidth="1"/>
    <col min="11581" max="11582" width="0.5" style="614" customWidth="1"/>
    <col min="11583" max="11583" width="2.625" style="614" customWidth="1"/>
    <col min="11584" max="11585" width="0.5" style="614" customWidth="1"/>
    <col min="11586" max="11586" width="5.875" style="614" customWidth="1"/>
    <col min="11587" max="11588" width="0.5" style="614" customWidth="1"/>
    <col min="11589" max="11589" width="5.125" style="614" customWidth="1"/>
    <col min="11590" max="11591" width="0.5" style="614" customWidth="1"/>
    <col min="11592" max="11592" width="3.125" style="614" customWidth="1"/>
    <col min="11593" max="11594" width="0.5" style="614" customWidth="1"/>
    <col min="11595" max="11595" width="2.875" style="614" customWidth="1"/>
    <col min="11596" max="11597" width="0.5" style="614" customWidth="1"/>
    <col min="11598" max="11598" width="3.125" style="614" customWidth="1"/>
    <col min="11599" max="11600" width="0.5" style="614" customWidth="1"/>
    <col min="11601" max="11601" width="2.875" style="614" customWidth="1"/>
    <col min="11602" max="11603" width="0.5" style="614" customWidth="1"/>
    <col min="11604" max="11604" width="3.125" style="614" customWidth="1"/>
    <col min="11605" max="11606" width="0.5" style="614" customWidth="1"/>
    <col min="11607" max="11607" width="2.875" style="614" customWidth="1"/>
    <col min="11608" max="11609" width="0.5" style="614" customWidth="1"/>
    <col min="11610" max="11610" width="3.125" style="614" customWidth="1"/>
    <col min="11611" max="11612" width="0.5" style="614" customWidth="1"/>
    <col min="11613" max="11613" width="2.875" style="614" customWidth="1"/>
    <col min="11614" max="11615" width="0.5" style="614" customWidth="1"/>
    <col min="11616" max="11616" width="3.125" style="614" customWidth="1"/>
    <col min="11617" max="11618" width="0.5" style="614" customWidth="1"/>
    <col min="11619" max="11619" width="2.875" style="614" customWidth="1"/>
    <col min="11620" max="11621" width="0.5" style="614" customWidth="1"/>
    <col min="11622" max="11622" width="3.125" style="614" customWidth="1"/>
    <col min="11623" max="11624" width="0.5" style="614" customWidth="1"/>
    <col min="11625" max="11625" width="2.875" style="614" customWidth="1"/>
    <col min="11626" max="11627" width="0.5" style="614" customWidth="1"/>
    <col min="11628" max="11628" width="3.375" style="614" customWidth="1"/>
    <col min="11629" max="11629" width="0.375" style="614" customWidth="1"/>
    <col min="11630" max="11630" width="0.5" style="614" customWidth="1"/>
    <col min="11631" max="11631" width="3.375" style="614" customWidth="1"/>
    <col min="11632" max="11633" width="0.5" style="614" customWidth="1"/>
    <col min="11634" max="11634" width="2.625" style="614" customWidth="1"/>
    <col min="11635" max="11636" width="0.5" style="614" customWidth="1"/>
    <col min="11637" max="11637" width="2.625" style="614" customWidth="1"/>
    <col min="11638" max="11639" width="0.5" style="614" customWidth="1"/>
    <col min="11640" max="11640" width="2.625" style="614" customWidth="1"/>
    <col min="11641" max="11642" width="0.5" style="614" customWidth="1"/>
    <col min="11643" max="11643" width="2.625" style="614" customWidth="1"/>
    <col min="11644" max="11645" width="0.5" style="614" customWidth="1"/>
    <col min="11646" max="11646" width="2.625" style="614" customWidth="1"/>
    <col min="11647" max="11648" width="0.5" style="614" customWidth="1"/>
    <col min="11649" max="11649" width="2.625" style="614" customWidth="1"/>
    <col min="11650" max="11651" width="0.5" style="614" customWidth="1"/>
    <col min="11652" max="11652" width="2.625" style="614" customWidth="1"/>
    <col min="11653" max="11654" width="0.5" style="614" customWidth="1"/>
    <col min="11655" max="11655" width="2.625" style="614" customWidth="1"/>
    <col min="11656" max="11657" width="0.5" style="614" customWidth="1"/>
    <col min="11658" max="11658" width="2.625" style="614" customWidth="1"/>
    <col min="11659" max="11660" width="0.5" style="614" customWidth="1"/>
    <col min="11661" max="11661" width="2.625" style="614" customWidth="1"/>
    <col min="11662" max="11663" width="0.5" style="614" customWidth="1"/>
    <col min="11664" max="11664" width="2.625" style="614" customWidth="1"/>
    <col min="11665" max="11666" width="0.5" style="614" customWidth="1"/>
    <col min="11667" max="11667" width="2.625" style="614" customWidth="1"/>
    <col min="11668" max="11669" width="0.5" style="614" customWidth="1"/>
    <col min="11670" max="11670" width="2.625" style="614" customWidth="1"/>
    <col min="11671" max="11672" width="0.5" style="614" customWidth="1"/>
    <col min="11673" max="11673" width="2.625" style="614" customWidth="1"/>
    <col min="11674" max="11675" width="0.5" style="614" customWidth="1"/>
    <col min="11676" max="11676" width="2.625" style="614" customWidth="1"/>
    <col min="11677" max="11678" width="0.5" style="614" customWidth="1"/>
    <col min="11679" max="11679" width="2.625" style="614" customWidth="1"/>
    <col min="11680" max="11681" width="0.5" style="614" customWidth="1"/>
    <col min="11682" max="11682" width="2.625" style="614" customWidth="1"/>
    <col min="11683" max="11684" width="0.5" style="614" customWidth="1"/>
    <col min="11685" max="11685" width="2.625" style="614" customWidth="1"/>
    <col min="11686" max="11687" width="0.5" style="614" customWidth="1"/>
    <col min="11688" max="11688" width="2.625" style="614" customWidth="1"/>
    <col min="11689" max="11690" width="0.5" style="614" customWidth="1"/>
    <col min="11691" max="11691" width="2.625" style="614" customWidth="1"/>
    <col min="11692" max="11693" width="0.5" style="614" customWidth="1"/>
    <col min="11694" max="11694" width="2.625" style="614" customWidth="1"/>
    <col min="11695" max="11696" width="0.5" style="614" customWidth="1"/>
    <col min="11697" max="11697" width="2.625" style="614" customWidth="1"/>
    <col min="11698" max="11699" width="0.5" style="614" customWidth="1"/>
    <col min="11700" max="11700" width="2.625" style="614" customWidth="1"/>
    <col min="11701" max="11702" width="0.5" style="614" customWidth="1"/>
    <col min="11703" max="11703" width="2.625" style="614" customWidth="1"/>
    <col min="11704" max="11705" width="0.5" style="614" customWidth="1"/>
    <col min="11706" max="11706" width="2.625" style="614" customWidth="1"/>
    <col min="11707" max="11708" width="0.5" style="614" customWidth="1"/>
    <col min="11709" max="11709" width="2.625" style="614" customWidth="1"/>
    <col min="11710" max="11711" width="0.5" style="614" customWidth="1"/>
    <col min="11712" max="11712" width="2.625" style="614" customWidth="1"/>
    <col min="11713" max="11714" width="0.5" style="614" customWidth="1"/>
    <col min="11715" max="11715" width="2.625" style="614" customWidth="1"/>
    <col min="11716" max="11717" width="0.5" style="614" customWidth="1"/>
    <col min="11718" max="11718" width="2.625" style="614" customWidth="1"/>
    <col min="11719" max="11720" width="0.5" style="614" customWidth="1"/>
    <col min="11721" max="11721" width="2.625" style="614" customWidth="1"/>
    <col min="11722" max="11723" width="0.5" style="614" customWidth="1"/>
    <col min="11724" max="11724" width="2.625" style="614" customWidth="1"/>
    <col min="11725" max="11726" width="0.5" style="614" customWidth="1"/>
    <col min="11727" max="11727" width="2.625" style="614" customWidth="1"/>
    <col min="11728" max="11729" width="0.5" style="614" customWidth="1"/>
    <col min="11730" max="11730" width="2.625" style="614" customWidth="1"/>
    <col min="11731" max="11732" width="0.5" style="614" customWidth="1"/>
    <col min="11733" max="11733" width="2.625" style="614" customWidth="1"/>
    <col min="11734" max="11735" width="0.5" style="614" customWidth="1"/>
    <col min="11736" max="11736" width="2.625" style="614" customWidth="1"/>
    <col min="11737" max="11738" width="0.5" style="614" customWidth="1"/>
    <col min="11739" max="11739" width="2.625" style="614" customWidth="1"/>
    <col min="11740" max="11741" width="0.5" style="614" customWidth="1"/>
    <col min="11742" max="11742" width="2.625" style="614" customWidth="1"/>
    <col min="11743" max="11744" width="0.5" style="614" customWidth="1"/>
    <col min="11745" max="11745" width="2.625" style="614" customWidth="1"/>
    <col min="11746" max="11747" width="0.5" style="614" customWidth="1"/>
    <col min="11748" max="11748" width="2.625" style="614" customWidth="1"/>
    <col min="11749" max="11750" width="0.5" style="614" customWidth="1"/>
    <col min="11751" max="11751" width="2.625" style="614" customWidth="1"/>
    <col min="11752" max="11753" width="0.5" style="614" customWidth="1"/>
    <col min="11754" max="11754" width="2.625" style="614" customWidth="1"/>
    <col min="11755" max="11756" width="0.5" style="614" customWidth="1"/>
    <col min="11757" max="11757" width="2.625" style="614" customWidth="1"/>
    <col min="11758" max="11759" width="0.5" style="614" customWidth="1"/>
    <col min="11760" max="11760" width="2.625" style="614" customWidth="1"/>
    <col min="11761" max="11783" width="9" style="614"/>
    <col min="11784" max="11784" width="0.5" style="614" customWidth="1"/>
    <col min="11785" max="11785" width="2.625" style="614" customWidth="1"/>
    <col min="11786" max="11787" width="0.5" style="614" customWidth="1"/>
    <col min="11788" max="11788" width="2.125" style="614" customWidth="1"/>
    <col min="11789" max="11790" width="0.5" style="614" customWidth="1"/>
    <col min="11791" max="11791" width="5.625" style="614" customWidth="1"/>
    <col min="11792" max="11793" width="0.5" style="614" customWidth="1"/>
    <col min="11794" max="11794" width="2.5" style="614" customWidth="1"/>
    <col min="11795" max="11796" width="0.5" style="614" customWidth="1"/>
    <col min="11797" max="11797" width="2.5" style="614" customWidth="1"/>
    <col min="11798" max="11799" width="0.5" style="614" customWidth="1"/>
    <col min="11800" max="11800" width="2.5" style="614" customWidth="1"/>
    <col min="11801" max="11802" width="0.5" style="614" customWidth="1"/>
    <col min="11803" max="11803" width="2.375" style="614" customWidth="1"/>
    <col min="11804" max="11805" width="0.5" style="614" customWidth="1"/>
    <col min="11806" max="11806" width="2.5" style="614" customWidth="1"/>
    <col min="11807" max="11808" width="0.5" style="614" customWidth="1"/>
    <col min="11809" max="11809" width="2.5" style="614" customWidth="1"/>
    <col min="11810" max="11811" width="0.5" style="614" customWidth="1"/>
    <col min="11812" max="11812" width="2.5" style="614" customWidth="1"/>
    <col min="11813" max="11814" width="0.5" style="614" customWidth="1"/>
    <col min="11815" max="11815" width="2.5" style="614" customWidth="1"/>
    <col min="11816" max="11817" width="0.5" style="614" customWidth="1"/>
    <col min="11818" max="11818" width="2.5" style="614" customWidth="1"/>
    <col min="11819" max="11820" width="0.5" style="614" customWidth="1"/>
    <col min="11821" max="11821" width="2.5" style="614" customWidth="1"/>
    <col min="11822" max="11823" width="0.5" style="614" customWidth="1"/>
    <col min="11824" max="11824" width="2.5" style="614" customWidth="1"/>
    <col min="11825" max="11826" width="0.5" style="614" customWidth="1"/>
    <col min="11827" max="11827" width="2.625" style="614" customWidth="1"/>
    <col min="11828" max="11829" width="0.5" style="614" customWidth="1"/>
    <col min="11830" max="11830" width="2.625" style="614" customWidth="1"/>
    <col min="11831" max="11832" width="0.5" style="614" customWidth="1"/>
    <col min="11833" max="11833" width="2.625" style="614" customWidth="1"/>
    <col min="11834" max="11835" width="0.5" style="614" customWidth="1"/>
    <col min="11836" max="11836" width="2.625" style="614" customWidth="1"/>
    <col min="11837" max="11838" width="0.5" style="614" customWidth="1"/>
    <col min="11839" max="11839" width="2.625" style="614" customWidth="1"/>
    <col min="11840" max="11841" width="0.5" style="614" customWidth="1"/>
    <col min="11842" max="11842" width="5.875" style="614" customWidth="1"/>
    <col min="11843" max="11844" width="0.5" style="614" customWidth="1"/>
    <col min="11845" max="11845" width="5.125" style="614" customWidth="1"/>
    <col min="11846" max="11847" width="0.5" style="614" customWidth="1"/>
    <col min="11848" max="11848" width="3.125" style="614" customWidth="1"/>
    <col min="11849" max="11850" width="0.5" style="614" customWidth="1"/>
    <col min="11851" max="11851" width="2.875" style="614" customWidth="1"/>
    <col min="11852" max="11853" width="0.5" style="614" customWidth="1"/>
    <col min="11854" max="11854" width="3.125" style="614" customWidth="1"/>
    <col min="11855" max="11856" width="0.5" style="614" customWidth="1"/>
    <col min="11857" max="11857" width="2.875" style="614" customWidth="1"/>
    <col min="11858" max="11859" width="0.5" style="614" customWidth="1"/>
    <col min="11860" max="11860" width="3.125" style="614" customWidth="1"/>
    <col min="11861" max="11862" width="0.5" style="614" customWidth="1"/>
    <col min="11863" max="11863" width="2.875" style="614" customWidth="1"/>
    <col min="11864" max="11865" width="0.5" style="614" customWidth="1"/>
    <col min="11866" max="11866" width="3.125" style="614" customWidth="1"/>
    <col min="11867" max="11868" width="0.5" style="614" customWidth="1"/>
    <col min="11869" max="11869" width="2.875" style="614" customWidth="1"/>
    <col min="11870" max="11871" width="0.5" style="614" customWidth="1"/>
    <col min="11872" max="11872" width="3.125" style="614" customWidth="1"/>
    <col min="11873" max="11874" width="0.5" style="614" customWidth="1"/>
    <col min="11875" max="11875" width="2.875" style="614" customWidth="1"/>
    <col min="11876" max="11877" width="0.5" style="614" customWidth="1"/>
    <col min="11878" max="11878" width="3.125" style="614" customWidth="1"/>
    <col min="11879" max="11880" width="0.5" style="614" customWidth="1"/>
    <col min="11881" max="11881" width="2.875" style="614" customWidth="1"/>
    <col min="11882" max="11883" width="0.5" style="614" customWidth="1"/>
    <col min="11884" max="11884" width="3.375" style="614" customWidth="1"/>
    <col min="11885" max="11885" width="0.375" style="614" customWidth="1"/>
    <col min="11886" max="11886" width="0.5" style="614" customWidth="1"/>
    <col min="11887" max="11887" width="3.375" style="614" customWidth="1"/>
    <col min="11888" max="11889" width="0.5" style="614" customWidth="1"/>
    <col min="11890" max="11890" width="2.625" style="614" customWidth="1"/>
    <col min="11891" max="11892" width="0.5" style="614" customWidth="1"/>
    <col min="11893" max="11893" width="2.625" style="614" customWidth="1"/>
    <col min="11894" max="11895" width="0.5" style="614" customWidth="1"/>
    <col min="11896" max="11896" width="2.625" style="614" customWidth="1"/>
    <col min="11897" max="11898" width="0.5" style="614" customWidth="1"/>
    <col min="11899" max="11899" width="2.625" style="614" customWidth="1"/>
    <col min="11900" max="11901" width="0.5" style="614" customWidth="1"/>
    <col min="11902" max="11902" width="2.625" style="614" customWidth="1"/>
    <col min="11903" max="11904" width="0.5" style="614" customWidth="1"/>
    <col min="11905" max="11905" width="2.625" style="614" customWidth="1"/>
    <col min="11906" max="11907" width="0.5" style="614" customWidth="1"/>
    <col min="11908" max="11908" width="2.625" style="614" customWidth="1"/>
    <col min="11909" max="11910" width="0.5" style="614" customWidth="1"/>
    <col min="11911" max="11911" width="2.625" style="614" customWidth="1"/>
    <col min="11912" max="11913" width="0.5" style="614" customWidth="1"/>
    <col min="11914" max="11914" width="2.625" style="614" customWidth="1"/>
    <col min="11915" max="11916" width="0.5" style="614" customWidth="1"/>
    <col min="11917" max="11917" width="2.625" style="614" customWidth="1"/>
    <col min="11918" max="11919" width="0.5" style="614" customWidth="1"/>
    <col min="11920" max="11920" width="2.625" style="614" customWidth="1"/>
    <col min="11921" max="11922" width="0.5" style="614" customWidth="1"/>
    <col min="11923" max="11923" width="2.625" style="614" customWidth="1"/>
    <col min="11924" max="11925" width="0.5" style="614" customWidth="1"/>
    <col min="11926" max="11926" width="2.625" style="614" customWidth="1"/>
    <col min="11927" max="11928" width="0.5" style="614" customWidth="1"/>
    <col min="11929" max="11929" width="2.625" style="614" customWidth="1"/>
    <col min="11930" max="11931" width="0.5" style="614" customWidth="1"/>
    <col min="11932" max="11932" width="2.625" style="614" customWidth="1"/>
    <col min="11933" max="11934" width="0.5" style="614" customWidth="1"/>
    <col min="11935" max="11935" width="2.625" style="614" customWidth="1"/>
    <col min="11936" max="11937" width="0.5" style="614" customWidth="1"/>
    <col min="11938" max="11938" width="2.625" style="614" customWidth="1"/>
    <col min="11939" max="11940" width="0.5" style="614" customWidth="1"/>
    <col min="11941" max="11941" width="2.625" style="614" customWidth="1"/>
    <col min="11942" max="11943" width="0.5" style="614" customWidth="1"/>
    <col min="11944" max="11944" width="2.625" style="614" customWidth="1"/>
    <col min="11945" max="11946" width="0.5" style="614" customWidth="1"/>
    <col min="11947" max="11947" width="2.625" style="614" customWidth="1"/>
    <col min="11948" max="11949" width="0.5" style="614" customWidth="1"/>
    <col min="11950" max="11950" width="2.625" style="614" customWidth="1"/>
    <col min="11951" max="11952" width="0.5" style="614" customWidth="1"/>
    <col min="11953" max="11953" width="2.625" style="614" customWidth="1"/>
    <col min="11954" max="11955" width="0.5" style="614" customWidth="1"/>
    <col min="11956" max="11956" width="2.625" style="614" customWidth="1"/>
    <col min="11957" max="11958" width="0.5" style="614" customWidth="1"/>
    <col min="11959" max="11959" width="2.625" style="614" customWidth="1"/>
    <col min="11960" max="11961" width="0.5" style="614" customWidth="1"/>
    <col min="11962" max="11962" width="2.625" style="614" customWidth="1"/>
    <col min="11963" max="11964" width="0.5" style="614" customWidth="1"/>
    <col min="11965" max="11965" width="2.625" style="614" customWidth="1"/>
    <col min="11966" max="11967" width="0.5" style="614" customWidth="1"/>
    <col min="11968" max="11968" width="2.625" style="614" customWidth="1"/>
    <col min="11969" max="11970" width="0.5" style="614" customWidth="1"/>
    <col min="11971" max="11971" width="2.625" style="614" customWidth="1"/>
    <col min="11972" max="11973" width="0.5" style="614" customWidth="1"/>
    <col min="11974" max="11974" width="2.625" style="614" customWidth="1"/>
    <col min="11975" max="11976" width="0.5" style="614" customWidth="1"/>
    <col min="11977" max="11977" width="2.625" style="614" customWidth="1"/>
    <col min="11978" max="11979" width="0.5" style="614" customWidth="1"/>
    <col min="11980" max="11980" width="2.625" style="614" customWidth="1"/>
    <col min="11981" max="11982" width="0.5" style="614" customWidth="1"/>
    <col min="11983" max="11983" width="2.625" style="614" customWidth="1"/>
    <col min="11984" max="11985" width="0.5" style="614" customWidth="1"/>
    <col min="11986" max="11986" width="2.625" style="614" customWidth="1"/>
    <col min="11987" max="11988" width="0.5" style="614" customWidth="1"/>
    <col min="11989" max="11989" width="2.625" style="614" customWidth="1"/>
    <col min="11990" max="11991" width="0.5" style="614" customWidth="1"/>
    <col min="11992" max="11992" width="2.625" style="614" customWidth="1"/>
    <col min="11993" max="11994" width="0.5" style="614" customWidth="1"/>
    <col min="11995" max="11995" width="2.625" style="614" customWidth="1"/>
    <col min="11996" max="11997" width="0.5" style="614" customWidth="1"/>
    <col min="11998" max="11998" width="2.625" style="614" customWidth="1"/>
    <col min="11999" max="12000" width="0.5" style="614" customWidth="1"/>
    <col min="12001" max="12001" width="2.625" style="614" customWidth="1"/>
    <col min="12002" max="12003" width="0.5" style="614" customWidth="1"/>
    <col min="12004" max="12004" width="2.625" style="614" customWidth="1"/>
    <col min="12005" max="12006" width="0.5" style="614" customWidth="1"/>
    <col min="12007" max="12007" width="2.625" style="614" customWidth="1"/>
    <col min="12008" max="12009" width="0.5" style="614" customWidth="1"/>
    <col min="12010" max="12010" width="2.625" style="614" customWidth="1"/>
    <col min="12011" max="12012" width="0.5" style="614" customWidth="1"/>
    <col min="12013" max="12013" width="2.625" style="614" customWidth="1"/>
    <col min="12014" max="12015" width="0.5" style="614" customWidth="1"/>
    <col min="12016" max="12016" width="2.625" style="614" customWidth="1"/>
    <col min="12017" max="12039" width="9" style="614"/>
    <col min="12040" max="12040" width="0.5" style="614" customWidth="1"/>
    <col min="12041" max="12041" width="2.625" style="614" customWidth="1"/>
    <col min="12042" max="12043" width="0.5" style="614" customWidth="1"/>
    <col min="12044" max="12044" width="2.125" style="614" customWidth="1"/>
    <col min="12045" max="12046" width="0.5" style="614" customWidth="1"/>
    <col min="12047" max="12047" width="5.625" style="614" customWidth="1"/>
    <col min="12048" max="12049" width="0.5" style="614" customWidth="1"/>
    <col min="12050" max="12050" width="2.5" style="614" customWidth="1"/>
    <col min="12051" max="12052" width="0.5" style="614" customWidth="1"/>
    <col min="12053" max="12053" width="2.5" style="614" customWidth="1"/>
    <col min="12054" max="12055" width="0.5" style="614" customWidth="1"/>
    <col min="12056" max="12056" width="2.5" style="614" customWidth="1"/>
    <col min="12057" max="12058" width="0.5" style="614" customWidth="1"/>
    <col min="12059" max="12059" width="2.375" style="614" customWidth="1"/>
    <col min="12060" max="12061" width="0.5" style="614" customWidth="1"/>
    <col min="12062" max="12062" width="2.5" style="614" customWidth="1"/>
    <col min="12063" max="12064" width="0.5" style="614" customWidth="1"/>
    <col min="12065" max="12065" width="2.5" style="614" customWidth="1"/>
    <col min="12066" max="12067" width="0.5" style="614" customWidth="1"/>
    <col min="12068" max="12068" width="2.5" style="614" customWidth="1"/>
    <col min="12069" max="12070" width="0.5" style="614" customWidth="1"/>
    <col min="12071" max="12071" width="2.5" style="614" customWidth="1"/>
    <col min="12072" max="12073" width="0.5" style="614" customWidth="1"/>
    <col min="12074" max="12074" width="2.5" style="614" customWidth="1"/>
    <col min="12075" max="12076" width="0.5" style="614" customWidth="1"/>
    <col min="12077" max="12077" width="2.5" style="614" customWidth="1"/>
    <col min="12078" max="12079" width="0.5" style="614" customWidth="1"/>
    <col min="12080" max="12080" width="2.5" style="614" customWidth="1"/>
    <col min="12081" max="12082" width="0.5" style="614" customWidth="1"/>
    <col min="12083" max="12083" width="2.625" style="614" customWidth="1"/>
    <col min="12084" max="12085" width="0.5" style="614" customWidth="1"/>
    <col min="12086" max="12086" width="2.625" style="614" customWidth="1"/>
    <col min="12087" max="12088" width="0.5" style="614" customWidth="1"/>
    <col min="12089" max="12089" width="2.625" style="614" customWidth="1"/>
    <col min="12090" max="12091" width="0.5" style="614" customWidth="1"/>
    <col min="12092" max="12092" width="2.625" style="614" customWidth="1"/>
    <col min="12093" max="12094" width="0.5" style="614" customWidth="1"/>
    <col min="12095" max="12095" width="2.625" style="614" customWidth="1"/>
    <col min="12096" max="12097" width="0.5" style="614" customWidth="1"/>
    <col min="12098" max="12098" width="5.875" style="614" customWidth="1"/>
    <col min="12099" max="12100" width="0.5" style="614" customWidth="1"/>
    <col min="12101" max="12101" width="5.125" style="614" customWidth="1"/>
    <col min="12102" max="12103" width="0.5" style="614" customWidth="1"/>
    <col min="12104" max="12104" width="3.125" style="614" customWidth="1"/>
    <col min="12105" max="12106" width="0.5" style="614" customWidth="1"/>
    <col min="12107" max="12107" width="2.875" style="614" customWidth="1"/>
    <col min="12108" max="12109" width="0.5" style="614" customWidth="1"/>
    <col min="12110" max="12110" width="3.125" style="614" customWidth="1"/>
    <col min="12111" max="12112" width="0.5" style="614" customWidth="1"/>
    <col min="12113" max="12113" width="2.875" style="614" customWidth="1"/>
    <col min="12114" max="12115" width="0.5" style="614" customWidth="1"/>
    <col min="12116" max="12116" width="3.125" style="614" customWidth="1"/>
    <col min="12117" max="12118" width="0.5" style="614" customWidth="1"/>
    <col min="12119" max="12119" width="2.875" style="614" customWidth="1"/>
    <col min="12120" max="12121" width="0.5" style="614" customWidth="1"/>
    <col min="12122" max="12122" width="3.125" style="614" customWidth="1"/>
    <col min="12123" max="12124" width="0.5" style="614" customWidth="1"/>
    <col min="12125" max="12125" width="2.875" style="614" customWidth="1"/>
    <col min="12126" max="12127" width="0.5" style="614" customWidth="1"/>
    <col min="12128" max="12128" width="3.125" style="614" customWidth="1"/>
    <col min="12129" max="12130" width="0.5" style="614" customWidth="1"/>
    <col min="12131" max="12131" width="2.875" style="614" customWidth="1"/>
    <col min="12132" max="12133" width="0.5" style="614" customWidth="1"/>
    <col min="12134" max="12134" width="3.125" style="614" customWidth="1"/>
    <col min="12135" max="12136" width="0.5" style="614" customWidth="1"/>
    <col min="12137" max="12137" width="2.875" style="614" customWidth="1"/>
    <col min="12138" max="12139" width="0.5" style="614" customWidth="1"/>
    <col min="12140" max="12140" width="3.375" style="614" customWidth="1"/>
    <col min="12141" max="12141" width="0.375" style="614" customWidth="1"/>
    <col min="12142" max="12142" width="0.5" style="614" customWidth="1"/>
    <col min="12143" max="12143" width="3.375" style="614" customWidth="1"/>
    <col min="12144" max="12145" width="0.5" style="614" customWidth="1"/>
    <col min="12146" max="12146" width="2.625" style="614" customWidth="1"/>
    <col min="12147" max="12148" width="0.5" style="614" customWidth="1"/>
    <col min="12149" max="12149" width="2.625" style="614" customWidth="1"/>
    <col min="12150" max="12151" width="0.5" style="614" customWidth="1"/>
    <col min="12152" max="12152" width="2.625" style="614" customWidth="1"/>
    <col min="12153" max="12154" width="0.5" style="614" customWidth="1"/>
    <col min="12155" max="12155" width="2.625" style="614" customWidth="1"/>
    <col min="12156" max="12157" width="0.5" style="614" customWidth="1"/>
    <col min="12158" max="12158" width="2.625" style="614" customWidth="1"/>
    <col min="12159" max="12160" width="0.5" style="614" customWidth="1"/>
    <col min="12161" max="12161" width="2.625" style="614" customWidth="1"/>
    <col min="12162" max="12163" width="0.5" style="614" customWidth="1"/>
    <col min="12164" max="12164" width="2.625" style="614" customWidth="1"/>
    <col min="12165" max="12166" width="0.5" style="614" customWidth="1"/>
    <col min="12167" max="12167" width="2.625" style="614" customWidth="1"/>
    <col min="12168" max="12169" width="0.5" style="614" customWidth="1"/>
    <col min="12170" max="12170" width="2.625" style="614" customWidth="1"/>
    <col min="12171" max="12172" width="0.5" style="614" customWidth="1"/>
    <col min="12173" max="12173" width="2.625" style="614" customWidth="1"/>
    <col min="12174" max="12175" width="0.5" style="614" customWidth="1"/>
    <col min="12176" max="12176" width="2.625" style="614" customWidth="1"/>
    <col min="12177" max="12178" width="0.5" style="614" customWidth="1"/>
    <col min="12179" max="12179" width="2.625" style="614" customWidth="1"/>
    <col min="12180" max="12181" width="0.5" style="614" customWidth="1"/>
    <col min="12182" max="12182" width="2.625" style="614" customWidth="1"/>
    <col min="12183" max="12184" width="0.5" style="614" customWidth="1"/>
    <col min="12185" max="12185" width="2.625" style="614" customWidth="1"/>
    <col min="12186" max="12187" width="0.5" style="614" customWidth="1"/>
    <col min="12188" max="12188" width="2.625" style="614" customWidth="1"/>
    <col min="12189" max="12190" width="0.5" style="614" customWidth="1"/>
    <col min="12191" max="12191" width="2.625" style="614" customWidth="1"/>
    <col min="12192" max="12193" width="0.5" style="614" customWidth="1"/>
    <col min="12194" max="12194" width="2.625" style="614" customWidth="1"/>
    <col min="12195" max="12196" width="0.5" style="614" customWidth="1"/>
    <col min="12197" max="12197" width="2.625" style="614" customWidth="1"/>
    <col min="12198" max="12199" width="0.5" style="614" customWidth="1"/>
    <col min="12200" max="12200" width="2.625" style="614" customWidth="1"/>
    <col min="12201" max="12202" width="0.5" style="614" customWidth="1"/>
    <col min="12203" max="12203" width="2.625" style="614" customWidth="1"/>
    <col min="12204" max="12205" width="0.5" style="614" customWidth="1"/>
    <col min="12206" max="12206" width="2.625" style="614" customWidth="1"/>
    <col min="12207" max="12208" width="0.5" style="614" customWidth="1"/>
    <col min="12209" max="12209" width="2.625" style="614" customWidth="1"/>
    <col min="12210" max="12211" width="0.5" style="614" customWidth="1"/>
    <col min="12212" max="12212" width="2.625" style="614" customWidth="1"/>
    <col min="12213" max="12214" width="0.5" style="614" customWidth="1"/>
    <col min="12215" max="12215" width="2.625" style="614" customWidth="1"/>
    <col min="12216" max="12217" width="0.5" style="614" customWidth="1"/>
    <col min="12218" max="12218" width="2.625" style="614" customWidth="1"/>
    <col min="12219" max="12220" width="0.5" style="614" customWidth="1"/>
    <col min="12221" max="12221" width="2.625" style="614" customWidth="1"/>
    <col min="12222" max="12223" width="0.5" style="614" customWidth="1"/>
    <col min="12224" max="12224" width="2.625" style="614" customWidth="1"/>
    <col min="12225" max="12226" width="0.5" style="614" customWidth="1"/>
    <col min="12227" max="12227" width="2.625" style="614" customWidth="1"/>
    <col min="12228" max="12229" width="0.5" style="614" customWidth="1"/>
    <col min="12230" max="12230" width="2.625" style="614" customWidth="1"/>
    <col min="12231" max="12232" width="0.5" style="614" customWidth="1"/>
    <col min="12233" max="12233" width="2.625" style="614" customWidth="1"/>
    <col min="12234" max="12235" width="0.5" style="614" customWidth="1"/>
    <col min="12236" max="12236" width="2.625" style="614" customWidth="1"/>
    <col min="12237" max="12238" width="0.5" style="614" customWidth="1"/>
    <col min="12239" max="12239" width="2.625" style="614" customWidth="1"/>
    <col min="12240" max="12241" width="0.5" style="614" customWidth="1"/>
    <col min="12242" max="12242" width="2.625" style="614" customWidth="1"/>
    <col min="12243" max="12244" width="0.5" style="614" customWidth="1"/>
    <col min="12245" max="12245" width="2.625" style="614" customWidth="1"/>
    <col min="12246" max="12247" width="0.5" style="614" customWidth="1"/>
    <col min="12248" max="12248" width="2.625" style="614" customWidth="1"/>
    <col min="12249" max="12250" width="0.5" style="614" customWidth="1"/>
    <col min="12251" max="12251" width="2.625" style="614" customWidth="1"/>
    <col min="12252" max="12253" width="0.5" style="614" customWidth="1"/>
    <col min="12254" max="12254" width="2.625" style="614" customWidth="1"/>
    <col min="12255" max="12256" width="0.5" style="614" customWidth="1"/>
    <col min="12257" max="12257" width="2.625" style="614" customWidth="1"/>
    <col min="12258" max="12259" width="0.5" style="614" customWidth="1"/>
    <col min="12260" max="12260" width="2.625" style="614" customWidth="1"/>
    <col min="12261" max="12262" width="0.5" style="614" customWidth="1"/>
    <col min="12263" max="12263" width="2.625" style="614" customWidth="1"/>
    <col min="12264" max="12265" width="0.5" style="614" customWidth="1"/>
    <col min="12266" max="12266" width="2.625" style="614" customWidth="1"/>
    <col min="12267" max="12268" width="0.5" style="614" customWidth="1"/>
    <col min="12269" max="12269" width="2.625" style="614" customWidth="1"/>
    <col min="12270" max="12271" width="0.5" style="614" customWidth="1"/>
    <col min="12272" max="12272" width="2.625" style="614" customWidth="1"/>
    <col min="12273" max="12295" width="9" style="614"/>
    <col min="12296" max="12296" width="0.5" style="614" customWidth="1"/>
    <col min="12297" max="12297" width="2.625" style="614" customWidth="1"/>
    <col min="12298" max="12299" width="0.5" style="614" customWidth="1"/>
    <col min="12300" max="12300" width="2.125" style="614" customWidth="1"/>
    <col min="12301" max="12302" width="0.5" style="614" customWidth="1"/>
    <col min="12303" max="12303" width="5.625" style="614" customWidth="1"/>
    <col min="12304" max="12305" width="0.5" style="614" customWidth="1"/>
    <col min="12306" max="12306" width="2.5" style="614" customWidth="1"/>
    <col min="12307" max="12308" width="0.5" style="614" customWidth="1"/>
    <col min="12309" max="12309" width="2.5" style="614" customWidth="1"/>
    <col min="12310" max="12311" width="0.5" style="614" customWidth="1"/>
    <col min="12312" max="12312" width="2.5" style="614" customWidth="1"/>
    <col min="12313" max="12314" width="0.5" style="614" customWidth="1"/>
    <col min="12315" max="12315" width="2.375" style="614" customWidth="1"/>
    <col min="12316" max="12317" width="0.5" style="614" customWidth="1"/>
    <col min="12318" max="12318" width="2.5" style="614" customWidth="1"/>
    <col min="12319" max="12320" width="0.5" style="614" customWidth="1"/>
    <col min="12321" max="12321" width="2.5" style="614" customWidth="1"/>
    <col min="12322" max="12323" width="0.5" style="614" customWidth="1"/>
    <col min="12324" max="12324" width="2.5" style="614" customWidth="1"/>
    <col min="12325" max="12326" width="0.5" style="614" customWidth="1"/>
    <col min="12327" max="12327" width="2.5" style="614" customWidth="1"/>
    <col min="12328" max="12329" width="0.5" style="614" customWidth="1"/>
    <col min="12330" max="12330" width="2.5" style="614" customWidth="1"/>
    <col min="12331" max="12332" width="0.5" style="614" customWidth="1"/>
    <col min="12333" max="12333" width="2.5" style="614" customWidth="1"/>
    <col min="12334" max="12335" width="0.5" style="614" customWidth="1"/>
    <col min="12336" max="12336" width="2.5" style="614" customWidth="1"/>
    <col min="12337" max="12338" width="0.5" style="614" customWidth="1"/>
    <col min="12339" max="12339" width="2.625" style="614" customWidth="1"/>
    <col min="12340" max="12341" width="0.5" style="614" customWidth="1"/>
    <col min="12342" max="12342" width="2.625" style="614" customWidth="1"/>
    <col min="12343" max="12344" width="0.5" style="614" customWidth="1"/>
    <col min="12345" max="12345" width="2.625" style="614" customWidth="1"/>
    <col min="12346" max="12347" width="0.5" style="614" customWidth="1"/>
    <col min="12348" max="12348" width="2.625" style="614" customWidth="1"/>
    <col min="12349" max="12350" width="0.5" style="614" customWidth="1"/>
    <col min="12351" max="12351" width="2.625" style="614" customWidth="1"/>
    <col min="12352" max="12353" width="0.5" style="614" customWidth="1"/>
    <col min="12354" max="12354" width="5.875" style="614" customWidth="1"/>
    <col min="12355" max="12356" width="0.5" style="614" customWidth="1"/>
    <col min="12357" max="12357" width="5.125" style="614" customWidth="1"/>
    <col min="12358" max="12359" width="0.5" style="614" customWidth="1"/>
    <col min="12360" max="12360" width="3.125" style="614" customWidth="1"/>
    <col min="12361" max="12362" width="0.5" style="614" customWidth="1"/>
    <col min="12363" max="12363" width="2.875" style="614" customWidth="1"/>
    <col min="12364" max="12365" width="0.5" style="614" customWidth="1"/>
    <col min="12366" max="12366" width="3.125" style="614" customWidth="1"/>
    <col min="12367" max="12368" width="0.5" style="614" customWidth="1"/>
    <col min="12369" max="12369" width="2.875" style="614" customWidth="1"/>
    <col min="12370" max="12371" width="0.5" style="614" customWidth="1"/>
    <col min="12372" max="12372" width="3.125" style="614" customWidth="1"/>
    <col min="12373" max="12374" width="0.5" style="614" customWidth="1"/>
    <col min="12375" max="12375" width="2.875" style="614" customWidth="1"/>
    <col min="12376" max="12377" width="0.5" style="614" customWidth="1"/>
    <col min="12378" max="12378" width="3.125" style="614" customWidth="1"/>
    <col min="12379" max="12380" width="0.5" style="614" customWidth="1"/>
    <col min="12381" max="12381" width="2.875" style="614" customWidth="1"/>
    <col min="12382" max="12383" width="0.5" style="614" customWidth="1"/>
    <col min="12384" max="12384" width="3.125" style="614" customWidth="1"/>
    <col min="12385" max="12386" width="0.5" style="614" customWidth="1"/>
    <col min="12387" max="12387" width="2.875" style="614" customWidth="1"/>
    <col min="12388" max="12389" width="0.5" style="614" customWidth="1"/>
    <col min="12390" max="12390" width="3.125" style="614" customWidth="1"/>
    <col min="12391" max="12392" width="0.5" style="614" customWidth="1"/>
    <col min="12393" max="12393" width="2.875" style="614" customWidth="1"/>
    <col min="12394" max="12395" width="0.5" style="614" customWidth="1"/>
    <col min="12396" max="12396" width="3.375" style="614" customWidth="1"/>
    <col min="12397" max="12397" width="0.375" style="614" customWidth="1"/>
    <col min="12398" max="12398" width="0.5" style="614" customWidth="1"/>
    <col min="12399" max="12399" width="3.375" style="614" customWidth="1"/>
    <col min="12400" max="12401" width="0.5" style="614" customWidth="1"/>
    <col min="12402" max="12402" width="2.625" style="614" customWidth="1"/>
    <col min="12403" max="12404" width="0.5" style="614" customWidth="1"/>
    <col min="12405" max="12405" width="2.625" style="614" customWidth="1"/>
    <col min="12406" max="12407" width="0.5" style="614" customWidth="1"/>
    <col min="12408" max="12408" width="2.625" style="614" customWidth="1"/>
    <col min="12409" max="12410" width="0.5" style="614" customWidth="1"/>
    <col min="12411" max="12411" width="2.625" style="614" customWidth="1"/>
    <col min="12412" max="12413" width="0.5" style="614" customWidth="1"/>
    <col min="12414" max="12414" width="2.625" style="614" customWidth="1"/>
    <col min="12415" max="12416" width="0.5" style="614" customWidth="1"/>
    <col min="12417" max="12417" width="2.625" style="614" customWidth="1"/>
    <col min="12418" max="12419" width="0.5" style="614" customWidth="1"/>
    <col min="12420" max="12420" width="2.625" style="614" customWidth="1"/>
    <col min="12421" max="12422" width="0.5" style="614" customWidth="1"/>
    <col min="12423" max="12423" width="2.625" style="614" customWidth="1"/>
    <col min="12424" max="12425" width="0.5" style="614" customWidth="1"/>
    <col min="12426" max="12426" width="2.625" style="614" customWidth="1"/>
    <col min="12427" max="12428" width="0.5" style="614" customWidth="1"/>
    <col min="12429" max="12429" width="2.625" style="614" customWidth="1"/>
    <col min="12430" max="12431" width="0.5" style="614" customWidth="1"/>
    <col min="12432" max="12432" width="2.625" style="614" customWidth="1"/>
    <col min="12433" max="12434" width="0.5" style="614" customWidth="1"/>
    <col min="12435" max="12435" width="2.625" style="614" customWidth="1"/>
    <col min="12436" max="12437" width="0.5" style="614" customWidth="1"/>
    <col min="12438" max="12438" width="2.625" style="614" customWidth="1"/>
    <col min="12439" max="12440" width="0.5" style="614" customWidth="1"/>
    <col min="12441" max="12441" width="2.625" style="614" customWidth="1"/>
    <col min="12442" max="12443" width="0.5" style="614" customWidth="1"/>
    <col min="12444" max="12444" width="2.625" style="614" customWidth="1"/>
    <col min="12445" max="12446" width="0.5" style="614" customWidth="1"/>
    <col min="12447" max="12447" width="2.625" style="614" customWidth="1"/>
    <col min="12448" max="12449" width="0.5" style="614" customWidth="1"/>
    <col min="12450" max="12450" width="2.625" style="614" customWidth="1"/>
    <col min="12451" max="12452" width="0.5" style="614" customWidth="1"/>
    <col min="12453" max="12453" width="2.625" style="614" customWidth="1"/>
    <col min="12454" max="12455" width="0.5" style="614" customWidth="1"/>
    <col min="12456" max="12456" width="2.625" style="614" customWidth="1"/>
    <col min="12457" max="12458" width="0.5" style="614" customWidth="1"/>
    <col min="12459" max="12459" width="2.625" style="614" customWidth="1"/>
    <col min="12460" max="12461" width="0.5" style="614" customWidth="1"/>
    <col min="12462" max="12462" width="2.625" style="614" customWidth="1"/>
    <col min="12463" max="12464" width="0.5" style="614" customWidth="1"/>
    <col min="12465" max="12465" width="2.625" style="614" customWidth="1"/>
    <col min="12466" max="12467" width="0.5" style="614" customWidth="1"/>
    <col min="12468" max="12468" width="2.625" style="614" customWidth="1"/>
    <col min="12469" max="12470" width="0.5" style="614" customWidth="1"/>
    <col min="12471" max="12471" width="2.625" style="614" customWidth="1"/>
    <col min="12472" max="12473" width="0.5" style="614" customWidth="1"/>
    <col min="12474" max="12474" width="2.625" style="614" customWidth="1"/>
    <col min="12475" max="12476" width="0.5" style="614" customWidth="1"/>
    <col min="12477" max="12477" width="2.625" style="614" customWidth="1"/>
    <col min="12478" max="12479" width="0.5" style="614" customWidth="1"/>
    <col min="12480" max="12480" width="2.625" style="614" customWidth="1"/>
    <col min="12481" max="12482" width="0.5" style="614" customWidth="1"/>
    <col min="12483" max="12483" width="2.625" style="614" customWidth="1"/>
    <col min="12484" max="12485" width="0.5" style="614" customWidth="1"/>
    <col min="12486" max="12486" width="2.625" style="614" customWidth="1"/>
    <col min="12487" max="12488" width="0.5" style="614" customWidth="1"/>
    <col min="12489" max="12489" width="2.625" style="614" customWidth="1"/>
    <col min="12490" max="12491" width="0.5" style="614" customWidth="1"/>
    <col min="12492" max="12492" width="2.625" style="614" customWidth="1"/>
    <col min="12493" max="12494" width="0.5" style="614" customWidth="1"/>
    <col min="12495" max="12495" width="2.625" style="614" customWidth="1"/>
    <col min="12496" max="12497" width="0.5" style="614" customWidth="1"/>
    <col min="12498" max="12498" width="2.625" style="614" customWidth="1"/>
    <col min="12499" max="12500" width="0.5" style="614" customWidth="1"/>
    <col min="12501" max="12501" width="2.625" style="614" customWidth="1"/>
    <col min="12502" max="12503" width="0.5" style="614" customWidth="1"/>
    <col min="12504" max="12504" width="2.625" style="614" customWidth="1"/>
    <col min="12505" max="12506" width="0.5" style="614" customWidth="1"/>
    <col min="12507" max="12507" width="2.625" style="614" customWidth="1"/>
    <col min="12508" max="12509" width="0.5" style="614" customWidth="1"/>
    <col min="12510" max="12510" width="2.625" style="614" customWidth="1"/>
    <col min="12511" max="12512" width="0.5" style="614" customWidth="1"/>
    <col min="12513" max="12513" width="2.625" style="614" customWidth="1"/>
    <col min="12514" max="12515" width="0.5" style="614" customWidth="1"/>
    <col min="12516" max="12516" width="2.625" style="614" customWidth="1"/>
    <col min="12517" max="12518" width="0.5" style="614" customWidth="1"/>
    <col min="12519" max="12519" width="2.625" style="614" customWidth="1"/>
    <col min="12520" max="12521" width="0.5" style="614" customWidth="1"/>
    <col min="12522" max="12522" width="2.625" style="614" customWidth="1"/>
    <col min="12523" max="12524" width="0.5" style="614" customWidth="1"/>
    <col min="12525" max="12525" width="2.625" style="614" customWidth="1"/>
    <col min="12526" max="12527" width="0.5" style="614" customWidth="1"/>
    <col min="12528" max="12528" width="2.625" style="614" customWidth="1"/>
    <col min="12529" max="12551" width="9" style="614"/>
    <col min="12552" max="12552" width="0.5" style="614" customWidth="1"/>
    <col min="12553" max="12553" width="2.625" style="614" customWidth="1"/>
    <col min="12554" max="12555" width="0.5" style="614" customWidth="1"/>
    <col min="12556" max="12556" width="2.125" style="614" customWidth="1"/>
    <col min="12557" max="12558" width="0.5" style="614" customWidth="1"/>
    <col min="12559" max="12559" width="5.625" style="614" customWidth="1"/>
    <col min="12560" max="12561" width="0.5" style="614" customWidth="1"/>
    <col min="12562" max="12562" width="2.5" style="614" customWidth="1"/>
    <col min="12563" max="12564" width="0.5" style="614" customWidth="1"/>
    <col min="12565" max="12565" width="2.5" style="614" customWidth="1"/>
    <col min="12566" max="12567" width="0.5" style="614" customWidth="1"/>
    <col min="12568" max="12568" width="2.5" style="614" customWidth="1"/>
    <col min="12569" max="12570" width="0.5" style="614" customWidth="1"/>
    <col min="12571" max="12571" width="2.375" style="614" customWidth="1"/>
    <col min="12572" max="12573" width="0.5" style="614" customWidth="1"/>
    <col min="12574" max="12574" width="2.5" style="614" customWidth="1"/>
    <col min="12575" max="12576" width="0.5" style="614" customWidth="1"/>
    <col min="12577" max="12577" width="2.5" style="614" customWidth="1"/>
    <col min="12578" max="12579" width="0.5" style="614" customWidth="1"/>
    <col min="12580" max="12580" width="2.5" style="614" customWidth="1"/>
    <col min="12581" max="12582" width="0.5" style="614" customWidth="1"/>
    <col min="12583" max="12583" width="2.5" style="614" customWidth="1"/>
    <col min="12584" max="12585" width="0.5" style="614" customWidth="1"/>
    <col min="12586" max="12586" width="2.5" style="614" customWidth="1"/>
    <col min="12587" max="12588" width="0.5" style="614" customWidth="1"/>
    <col min="12589" max="12589" width="2.5" style="614" customWidth="1"/>
    <col min="12590" max="12591" width="0.5" style="614" customWidth="1"/>
    <col min="12592" max="12592" width="2.5" style="614" customWidth="1"/>
    <col min="12593" max="12594" width="0.5" style="614" customWidth="1"/>
    <col min="12595" max="12595" width="2.625" style="614" customWidth="1"/>
    <col min="12596" max="12597" width="0.5" style="614" customWidth="1"/>
    <col min="12598" max="12598" width="2.625" style="614" customWidth="1"/>
    <col min="12599" max="12600" width="0.5" style="614" customWidth="1"/>
    <col min="12601" max="12601" width="2.625" style="614" customWidth="1"/>
    <col min="12602" max="12603" width="0.5" style="614" customWidth="1"/>
    <col min="12604" max="12604" width="2.625" style="614" customWidth="1"/>
    <col min="12605" max="12606" width="0.5" style="614" customWidth="1"/>
    <col min="12607" max="12607" width="2.625" style="614" customWidth="1"/>
    <col min="12608" max="12609" width="0.5" style="614" customWidth="1"/>
    <col min="12610" max="12610" width="5.875" style="614" customWidth="1"/>
    <col min="12611" max="12612" width="0.5" style="614" customWidth="1"/>
    <col min="12613" max="12613" width="5.125" style="614" customWidth="1"/>
    <col min="12614" max="12615" width="0.5" style="614" customWidth="1"/>
    <col min="12616" max="12616" width="3.125" style="614" customWidth="1"/>
    <col min="12617" max="12618" width="0.5" style="614" customWidth="1"/>
    <col min="12619" max="12619" width="2.875" style="614" customWidth="1"/>
    <col min="12620" max="12621" width="0.5" style="614" customWidth="1"/>
    <col min="12622" max="12622" width="3.125" style="614" customWidth="1"/>
    <col min="12623" max="12624" width="0.5" style="614" customWidth="1"/>
    <col min="12625" max="12625" width="2.875" style="614" customWidth="1"/>
    <col min="12626" max="12627" width="0.5" style="614" customWidth="1"/>
    <col min="12628" max="12628" width="3.125" style="614" customWidth="1"/>
    <col min="12629" max="12630" width="0.5" style="614" customWidth="1"/>
    <col min="12631" max="12631" width="2.875" style="614" customWidth="1"/>
    <col min="12632" max="12633" width="0.5" style="614" customWidth="1"/>
    <col min="12634" max="12634" width="3.125" style="614" customWidth="1"/>
    <col min="12635" max="12636" width="0.5" style="614" customWidth="1"/>
    <col min="12637" max="12637" width="2.875" style="614" customWidth="1"/>
    <col min="12638" max="12639" width="0.5" style="614" customWidth="1"/>
    <col min="12640" max="12640" width="3.125" style="614" customWidth="1"/>
    <col min="12641" max="12642" width="0.5" style="614" customWidth="1"/>
    <col min="12643" max="12643" width="2.875" style="614" customWidth="1"/>
    <col min="12644" max="12645" width="0.5" style="614" customWidth="1"/>
    <col min="12646" max="12646" width="3.125" style="614" customWidth="1"/>
    <col min="12647" max="12648" width="0.5" style="614" customWidth="1"/>
    <col min="12649" max="12649" width="2.875" style="614" customWidth="1"/>
    <col min="12650" max="12651" width="0.5" style="614" customWidth="1"/>
    <col min="12652" max="12652" width="3.375" style="614" customWidth="1"/>
    <col min="12653" max="12653" width="0.375" style="614" customWidth="1"/>
    <col min="12654" max="12654" width="0.5" style="614" customWidth="1"/>
    <col min="12655" max="12655" width="3.375" style="614" customWidth="1"/>
    <col min="12656" max="12657" width="0.5" style="614" customWidth="1"/>
    <col min="12658" max="12658" width="2.625" style="614" customWidth="1"/>
    <col min="12659" max="12660" width="0.5" style="614" customWidth="1"/>
    <col min="12661" max="12661" width="2.625" style="614" customWidth="1"/>
    <col min="12662" max="12663" width="0.5" style="614" customWidth="1"/>
    <col min="12664" max="12664" width="2.625" style="614" customWidth="1"/>
    <col min="12665" max="12666" width="0.5" style="614" customWidth="1"/>
    <col min="12667" max="12667" width="2.625" style="614" customWidth="1"/>
    <col min="12668" max="12669" width="0.5" style="614" customWidth="1"/>
    <col min="12670" max="12670" width="2.625" style="614" customWidth="1"/>
    <col min="12671" max="12672" width="0.5" style="614" customWidth="1"/>
    <col min="12673" max="12673" width="2.625" style="614" customWidth="1"/>
    <col min="12674" max="12675" width="0.5" style="614" customWidth="1"/>
    <col min="12676" max="12676" width="2.625" style="614" customWidth="1"/>
    <col min="12677" max="12678" width="0.5" style="614" customWidth="1"/>
    <col min="12679" max="12679" width="2.625" style="614" customWidth="1"/>
    <col min="12680" max="12681" width="0.5" style="614" customWidth="1"/>
    <col min="12682" max="12682" width="2.625" style="614" customWidth="1"/>
    <col min="12683" max="12684" width="0.5" style="614" customWidth="1"/>
    <col min="12685" max="12685" width="2.625" style="614" customWidth="1"/>
    <col min="12686" max="12687" width="0.5" style="614" customWidth="1"/>
    <col min="12688" max="12688" width="2.625" style="614" customWidth="1"/>
    <col min="12689" max="12690" width="0.5" style="614" customWidth="1"/>
    <col min="12691" max="12691" width="2.625" style="614" customWidth="1"/>
    <col min="12692" max="12693" width="0.5" style="614" customWidth="1"/>
    <col min="12694" max="12694" width="2.625" style="614" customWidth="1"/>
    <col min="12695" max="12696" width="0.5" style="614" customWidth="1"/>
    <col min="12697" max="12697" width="2.625" style="614" customWidth="1"/>
    <col min="12698" max="12699" width="0.5" style="614" customWidth="1"/>
    <col min="12700" max="12700" width="2.625" style="614" customWidth="1"/>
    <col min="12701" max="12702" width="0.5" style="614" customWidth="1"/>
    <col min="12703" max="12703" width="2.625" style="614" customWidth="1"/>
    <col min="12704" max="12705" width="0.5" style="614" customWidth="1"/>
    <col min="12706" max="12706" width="2.625" style="614" customWidth="1"/>
    <col min="12707" max="12708" width="0.5" style="614" customWidth="1"/>
    <col min="12709" max="12709" width="2.625" style="614" customWidth="1"/>
    <col min="12710" max="12711" width="0.5" style="614" customWidth="1"/>
    <col min="12712" max="12712" width="2.625" style="614" customWidth="1"/>
    <col min="12713" max="12714" width="0.5" style="614" customWidth="1"/>
    <col min="12715" max="12715" width="2.625" style="614" customWidth="1"/>
    <col min="12716" max="12717" width="0.5" style="614" customWidth="1"/>
    <col min="12718" max="12718" width="2.625" style="614" customWidth="1"/>
    <col min="12719" max="12720" width="0.5" style="614" customWidth="1"/>
    <col min="12721" max="12721" width="2.625" style="614" customWidth="1"/>
    <col min="12722" max="12723" width="0.5" style="614" customWidth="1"/>
    <col min="12724" max="12724" width="2.625" style="614" customWidth="1"/>
    <col min="12725" max="12726" width="0.5" style="614" customWidth="1"/>
    <col min="12727" max="12727" width="2.625" style="614" customWidth="1"/>
    <col min="12728" max="12729" width="0.5" style="614" customWidth="1"/>
    <col min="12730" max="12730" width="2.625" style="614" customWidth="1"/>
    <col min="12731" max="12732" width="0.5" style="614" customWidth="1"/>
    <col min="12733" max="12733" width="2.625" style="614" customWidth="1"/>
    <col min="12734" max="12735" width="0.5" style="614" customWidth="1"/>
    <col min="12736" max="12736" width="2.625" style="614" customWidth="1"/>
    <col min="12737" max="12738" width="0.5" style="614" customWidth="1"/>
    <col min="12739" max="12739" width="2.625" style="614" customWidth="1"/>
    <col min="12740" max="12741" width="0.5" style="614" customWidth="1"/>
    <col min="12742" max="12742" width="2.625" style="614" customWidth="1"/>
    <col min="12743" max="12744" width="0.5" style="614" customWidth="1"/>
    <col min="12745" max="12745" width="2.625" style="614" customWidth="1"/>
    <col min="12746" max="12747" width="0.5" style="614" customWidth="1"/>
    <col min="12748" max="12748" width="2.625" style="614" customWidth="1"/>
    <col min="12749" max="12750" width="0.5" style="614" customWidth="1"/>
    <col min="12751" max="12751" width="2.625" style="614" customWidth="1"/>
    <col min="12752" max="12753" width="0.5" style="614" customWidth="1"/>
    <col min="12754" max="12754" width="2.625" style="614" customWidth="1"/>
    <col min="12755" max="12756" width="0.5" style="614" customWidth="1"/>
    <col min="12757" max="12757" width="2.625" style="614" customWidth="1"/>
    <col min="12758" max="12759" width="0.5" style="614" customWidth="1"/>
    <col min="12760" max="12760" width="2.625" style="614" customWidth="1"/>
    <col min="12761" max="12762" width="0.5" style="614" customWidth="1"/>
    <col min="12763" max="12763" width="2.625" style="614" customWidth="1"/>
    <col min="12764" max="12765" width="0.5" style="614" customWidth="1"/>
    <col min="12766" max="12766" width="2.625" style="614" customWidth="1"/>
    <col min="12767" max="12768" width="0.5" style="614" customWidth="1"/>
    <col min="12769" max="12769" width="2.625" style="614" customWidth="1"/>
    <col min="12770" max="12771" width="0.5" style="614" customWidth="1"/>
    <col min="12772" max="12772" width="2.625" style="614" customWidth="1"/>
    <col min="12773" max="12774" width="0.5" style="614" customWidth="1"/>
    <col min="12775" max="12775" width="2.625" style="614" customWidth="1"/>
    <col min="12776" max="12777" width="0.5" style="614" customWidth="1"/>
    <col min="12778" max="12778" width="2.625" style="614" customWidth="1"/>
    <col min="12779" max="12780" width="0.5" style="614" customWidth="1"/>
    <col min="12781" max="12781" width="2.625" style="614" customWidth="1"/>
    <col min="12782" max="12783" width="0.5" style="614" customWidth="1"/>
    <col min="12784" max="12784" width="2.625" style="614" customWidth="1"/>
    <col min="12785" max="12807" width="9" style="614"/>
    <col min="12808" max="12808" width="0.5" style="614" customWidth="1"/>
    <col min="12809" max="12809" width="2.625" style="614" customWidth="1"/>
    <col min="12810" max="12811" width="0.5" style="614" customWidth="1"/>
    <col min="12812" max="12812" width="2.125" style="614" customWidth="1"/>
    <col min="12813" max="12814" width="0.5" style="614" customWidth="1"/>
    <col min="12815" max="12815" width="5.625" style="614" customWidth="1"/>
    <col min="12816" max="12817" width="0.5" style="614" customWidth="1"/>
    <col min="12818" max="12818" width="2.5" style="614" customWidth="1"/>
    <col min="12819" max="12820" width="0.5" style="614" customWidth="1"/>
    <col min="12821" max="12821" width="2.5" style="614" customWidth="1"/>
    <col min="12822" max="12823" width="0.5" style="614" customWidth="1"/>
    <col min="12824" max="12824" width="2.5" style="614" customWidth="1"/>
    <col min="12825" max="12826" width="0.5" style="614" customWidth="1"/>
    <col min="12827" max="12827" width="2.375" style="614" customWidth="1"/>
    <col min="12828" max="12829" width="0.5" style="614" customWidth="1"/>
    <col min="12830" max="12830" width="2.5" style="614" customWidth="1"/>
    <col min="12831" max="12832" width="0.5" style="614" customWidth="1"/>
    <col min="12833" max="12833" width="2.5" style="614" customWidth="1"/>
    <col min="12834" max="12835" width="0.5" style="614" customWidth="1"/>
    <col min="12836" max="12836" width="2.5" style="614" customWidth="1"/>
    <col min="12837" max="12838" width="0.5" style="614" customWidth="1"/>
    <col min="12839" max="12839" width="2.5" style="614" customWidth="1"/>
    <col min="12840" max="12841" width="0.5" style="614" customWidth="1"/>
    <col min="12842" max="12842" width="2.5" style="614" customWidth="1"/>
    <col min="12843" max="12844" width="0.5" style="614" customWidth="1"/>
    <col min="12845" max="12845" width="2.5" style="614" customWidth="1"/>
    <col min="12846" max="12847" width="0.5" style="614" customWidth="1"/>
    <col min="12848" max="12848" width="2.5" style="614" customWidth="1"/>
    <col min="12849" max="12850" width="0.5" style="614" customWidth="1"/>
    <col min="12851" max="12851" width="2.625" style="614" customWidth="1"/>
    <col min="12852" max="12853" width="0.5" style="614" customWidth="1"/>
    <col min="12854" max="12854" width="2.625" style="614" customWidth="1"/>
    <col min="12855" max="12856" width="0.5" style="614" customWidth="1"/>
    <col min="12857" max="12857" width="2.625" style="614" customWidth="1"/>
    <col min="12858" max="12859" width="0.5" style="614" customWidth="1"/>
    <col min="12860" max="12860" width="2.625" style="614" customWidth="1"/>
    <col min="12861" max="12862" width="0.5" style="614" customWidth="1"/>
    <col min="12863" max="12863" width="2.625" style="614" customWidth="1"/>
    <col min="12864" max="12865" width="0.5" style="614" customWidth="1"/>
    <col min="12866" max="12866" width="5.875" style="614" customWidth="1"/>
    <col min="12867" max="12868" width="0.5" style="614" customWidth="1"/>
    <col min="12869" max="12869" width="5.125" style="614" customWidth="1"/>
    <col min="12870" max="12871" width="0.5" style="614" customWidth="1"/>
    <col min="12872" max="12872" width="3.125" style="614" customWidth="1"/>
    <col min="12873" max="12874" width="0.5" style="614" customWidth="1"/>
    <col min="12875" max="12875" width="2.875" style="614" customWidth="1"/>
    <col min="12876" max="12877" width="0.5" style="614" customWidth="1"/>
    <col min="12878" max="12878" width="3.125" style="614" customWidth="1"/>
    <col min="12879" max="12880" width="0.5" style="614" customWidth="1"/>
    <col min="12881" max="12881" width="2.875" style="614" customWidth="1"/>
    <col min="12882" max="12883" width="0.5" style="614" customWidth="1"/>
    <col min="12884" max="12884" width="3.125" style="614" customWidth="1"/>
    <col min="12885" max="12886" width="0.5" style="614" customWidth="1"/>
    <col min="12887" max="12887" width="2.875" style="614" customWidth="1"/>
    <col min="12888" max="12889" width="0.5" style="614" customWidth="1"/>
    <col min="12890" max="12890" width="3.125" style="614" customWidth="1"/>
    <col min="12891" max="12892" width="0.5" style="614" customWidth="1"/>
    <col min="12893" max="12893" width="2.875" style="614" customWidth="1"/>
    <col min="12894" max="12895" width="0.5" style="614" customWidth="1"/>
    <col min="12896" max="12896" width="3.125" style="614" customWidth="1"/>
    <col min="12897" max="12898" width="0.5" style="614" customWidth="1"/>
    <col min="12899" max="12899" width="2.875" style="614" customWidth="1"/>
    <col min="12900" max="12901" width="0.5" style="614" customWidth="1"/>
    <col min="12902" max="12902" width="3.125" style="614" customWidth="1"/>
    <col min="12903" max="12904" width="0.5" style="614" customWidth="1"/>
    <col min="12905" max="12905" width="2.875" style="614" customWidth="1"/>
    <col min="12906" max="12907" width="0.5" style="614" customWidth="1"/>
    <col min="12908" max="12908" width="3.375" style="614" customWidth="1"/>
    <col min="12909" max="12909" width="0.375" style="614" customWidth="1"/>
    <col min="12910" max="12910" width="0.5" style="614" customWidth="1"/>
    <col min="12911" max="12911" width="3.375" style="614" customWidth="1"/>
    <col min="12912" max="12913" width="0.5" style="614" customWidth="1"/>
    <col min="12914" max="12914" width="2.625" style="614" customWidth="1"/>
    <col min="12915" max="12916" width="0.5" style="614" customWidth="1"/>
    <col min="12917" max="12917" width="2.625" style="614" customWidth="1"/>
    <col min="12918" max="12919" width="0.5" style="614" customWidth="1"/>
    <col min="12920" max="12920" width="2.625" style="614" customWidth="1"/>
    <col min="12921" max="12922" width="0.5" style="614" customWidth="1"/>
    <col min="12923" max="12923" width="2.625" style="614" customWidth="1"/>
    <col min="12924" max="12925" width="0.5" style="614" customWidth="1"/>
    <col min="12926" max="12926" width="2.625" style="614" customWidth="1"/>
    <col min="12927" max="12928" width="0.5" style="614" customWidth="1"/>
    <col min="12929" max="12929" width="2.625" style="614" customWidth="1"/>
    <col min="12930" max="12931" width="0.5" style="614" customWidth="1"/>
    <col min="12932" max="12932" width="2.625" style="614" customWidth="1"/>
    <col min="12933" max="12934" width="0.5" style="614" customWidth="1"/>
    <col min="12935" max="12935" width="2.625" style="614" customWidth="1"/>
    <col min="12936" max="12937" width="0.5" style="614" customWidth="1"/>
    <col min="12938" max="12938" width="2.625" style="614" customWidth="1"/>
    <col min="12939" max="12940" width="0.5" style="614" customWidth="1"/>
    <col min="12941" max="12941" width="2.625" style="614" customWidth="1"/>
    <col min="12942" max="12943" width="0.5" style="614" customWidth="1"/>
    <col min="12944" max="12944" width="2.625" style="614" customWidth="1"/>
    <col min="12945" max="12946" width="0.5" style="614" customWidth="1"/>
    <col min="12947" max="12947" width="2.625" style="614" customWidth="1"/>
    <col min="12948" max="12949" width="0.5" style="614" customWidth="1"/>
    <col min="12950" max="12950" width="2.625" style="614" customWidth="1"/>
    <col min="12951" max="12952" width="0.5" style="614" customWidth="1"/>
    <col min="12953" max="12953" width="2.625" style="614" customWidth="1"/>
    <col min="12954" max="12955" width="0.5" style="614" customWidth="1"/>
    <col min="12956" max="12956" width="2.625" style="614" customWidth="1"/>
    <col min="12957" max="12958" width="0.5" style="614" customWidth="1"/>
    <col min="12959" max="12959" width="2.625" style="614" customWidth="1"/>
    <col min="12960" max="12961" width="0.5" style="614" customWidth="1"/>
    <col min="12962" max="12962" width="2.625" style="614" customWidth="1"/>
    <col min="12963" max="12964" width="0.5" style="614" customWidth="1"/>
    <col min="12965" max="12965" width="2.625" style="614" customWidth="1"/>
    <col min="12966" max="12967" width="0.5" style="614" customWidth="1"/>
    <col min="12968" max="12968" width="2.625" style="614" customWidth="1"/>
    <col min="12969" max="12970" width="0.5" style="614" customWidth="1"/>
    <col min="12971" max="12971" width="2.625" style="614" customWidth="1"/>
    <col min="12972" max="12973" width="0.5" style="614" customWidth="1"/>
    <col min="12974" max="12974" width="2.625" style="614" customWidth="1"/>
    <col min="12975" max="12976" width="0.5" style="614" customWidth="1"/>
    <col min="12977" max="12977" width="2.625" style="614" customWidth="1"/>
    <col min="12978" max="12979" width="0.5" style="614" customWidth="1"/>
    <col min="12980" max="12980" width="2.625" style="614" customWidth="1"/>
    <col min="12981" max="12982" width="0.5" style="614" customWidth="1"/>
    <col min="12983" max="12983" width="2.625" style="614" customWidth="1"/>
    <col min="12984" max="12985" width="0.5" style="614" customWidth="1"/>
    <col min="12986" max="12986" width="2.625" style="614" customWidth="1"/>
    <col min="12987" max="12988" width="0.5" style="614" customWidth="1"/>
    <col min="12989" max="12989" width="2.625" style="614" customWidth="1"/>
    <col min="12990" max="12991" width="0.5" style="614" customWidth="1"/>
    <col min="12992" max="12992" width="2.625" style="614" customWidth="1"/>
    <col min="12993" max="12994" width="0.5" style="614" customWidth="1"/>
    <col min="12995" max="12995" width="2.625" style="614" customWidth="1"/>
    <col min="12996" max="12997" width="0.5" style="614" customWidth="1"/>
    <col min="12998" max="12998" width="2.625" style="614" customWidth="1"/>
    <col min="12999" max="13000" width="0.5" style="614" customWidth="1"/>
    <col min="13001" max="13001" width="2.625" style="614" customWidth="1"/>
    <col min="13002" max="13003" width="0.5" style="614" customWidth="1"/>
    <col min="13004" max="13004" width="2.625" style="614" customWidth="1"/>
    <col min="13005" max="13006" width="0.5" style="614" customWidth="1"/>
    <col min="13007" max="13007" width="2.625" style="614" customWidth="1"/>
    <col min="13008" max="13009" width="0.5" style="614" customWidth="1"/>
    <col min="13010" max="13010" width="2.625" style="614" customWidth="1"/>
    <col min="13011" max="13012" width="0.5" style="614" customWidth="1"/>
    <col min="13013" max="13013" width="2.625" style="614" customWidth="1"/>
    <col min="13014" max="13015" width="0.5" style="614" customWidth="1"/>
    <col min="13016" max="13016" width="2.625" style="614" customWidth="1"/>
    <col min="13017" max="13018" width="0.5" style="614" customWidth="1"/>
    <col min="13019" max="13019" width="2.625" style="614" customWidth="1"/>
    <col min="13020" max="13021" width="0.5" style="614" customWidth="1"/>
    <col min="13022" max="13022" width="2.625" style="614" customWidth="1"/>
    <col min="13023" max="13024" width="0.5" style="614" customWidth="1"/>
    <col min="13025" max="13025" width="2.625" style="614" customWidth="1"/>
    <col min="13026" max="13027" width="0.5" style="614" customWidth="1"/>
    <col min="13028" max="13028" width="2.625" style="614" customWidth="1"/>
    <col min="13029" max="13030" width="0.5" style="614" customWidth="1"/>
    <col min="13031" max="13031" width="2.625" style="614" customWidth="1"/>
    <col min="13032" max="13033" width="0.5" style="614" customWidth="1"/>
    <col min="13034" max="13034" width="2.625" style="614" customWidth="1"/>
    <col min="13035" max="13036" width="0.5" style="614" customWidth="1"/>
    <col min="13037" max="13037" width="2.625" style="614" customWidth="1"/>
    <col min="13038" max="13039" width="0.5" style="614" customWidth="1"/>
    <col min="13040" max="13040" width="2.625" style="614" customWidth="1"/>
    <col min="13041" max="13063" width="9" style="614"/>
    <col min="13064" max="13064" width="0.5" style="614" customWidth="1"/>
    <col min="13065" max="13065" width="2.625" style="614" customWidth="1"/>
    <col min="13066" max="13067" width="0.5" style="614" customWidth="1"/>
    <col min="13068" max="13068" width="2.125" style="614" customWidth="1"/>
    <col min="13069" max="13070" width="0.5" style="614" customWidth="1"/>
    <col min="13071" max="13071" width="5.625" style="614" customWidth="1"/>
    <col min="13072" max="13073" width="0.5" style="614" customWidth="1"/>
    <col min="13074" max="13074" width="2.5" style="614" customWidth="1"/>
    <col min="13075" max="13076" width="0.5" style="614" customWidth="1"/>
    <col min="13077" max="13077" width="2.5" style="614" customWidth="1"/>
    <col min="13078" max="13079" width="0.5" style="614" customWidth="1"/>
    <col min="13080" max="13080" width="2.5" style="614" customWidth="1"/>
    <col min="13081" max="13082" width="0.5" style="614" customWidth="1"/>
    <col min="13083" max="13083" width="2.375" style="614" customWidth="1"/>
    <col min="13084" max="13085" width="0.5" style="614" customWidth="1"/>
    <col min="13086" max="13086" width="2.5" style="614" customWidth="1"/>
    <col min="13087" max="13088" width="0.5" style="614" customWidth="1"/>
    <col min="13089" max="13089" width="2.5" style="614" customWidth="1"/>
    <col min="13090" max="13091" width="0.5" style="614" customWidth="1"/>
    <col min="13092" max="13092" width="2.5" style="614" customWidth="1"/>
    <col min="13093" max="13094" width="0.5" style="614" customWidth="1"/>
    <col min="13095" max="13095" width="2.5" style="614" customWidth="1"/>
    <col min="13096" max="13097" width="0.5" style="614" customWidth="1"/>
    <col min="13098" max="13098" width="2.5" style="614" customWidth="1"/>
    <col min="13099" max="13100" width="0.5" style="614" customWidth="1"/>
    <col min="13101" max="13101" width="2.5" style="614" customWidth="1"/>
    <col min="13102" max="13103" width="0.5" style="614" customWidth="1"/>
    <col min="13104" max="13104" width="2.5" style="614" customWidth="1"/>
    <col min="13105" max="13106" width="0.5" style="614" customWidth="1"/>
    <col min="13107" max="13107" width="2.625" style="614" customWidth="1"/>
    <col min="13108" max="13109" width="0.5" style="614" customWidth="1"/>
    <col min="13110" max="13110" width="2.625" style="614" customWidth="1"/>
    <col min="13111" max="13112" width="0.5" style="614" customWidth="1"/>
    <col min="13113" max="13113" width="2.625" style="614" customWidth="1"/>
    <col min="13114" max="13115" width="0.5" style="614" customWidth="1"/>
    <col min="13116" max="13116" width="2.625" style="614" customWidth="1"/>
    <col min="13117" max="13118" width="0.5" style="614" customWidth="1"/>
    <col min="13119" max="13119" width="2.625" style="614" customWidth="1"/>
    <col min="13120" max="13121" width="0.5" style="614" customWidth="1"/>
    <col min="13122" max="13122" width="5.875" style="614" customWidth="1"/>
    <col min="13123" max="13124" width="0.5" style="614" customWidth="1"/>
    <col min="13125" max="13125" width="5.125" style="614" customWidth="1"/>
    <col min="13126" max="13127" width="0.5" style="614" customWidth="1"/>
    <col min="13128" max="13128" width="3.125" style="614" customWidth="1"/>
    <col min="13129" max="13130" width="0.5" style="614" customWidth="1"/>
    <col min="13131" max="13131" width="2.875" style="614" customWidth="1"/>
    <col min="13132" max="13133" width="0.5" style="614" customWidth="1"/>
    <col min="13134" max="13134" width="3.125" style="614" customWidth="1"/>
    <col min="13135" max="13136" width="0.5" style="614" customWidth="1"/>
    <col min="13137" max="13137" width="2.875" style="614" customWidth="1"/>
    <col min="13138" max="13139" width="0.5" style="614" customWidth="1"/>
    <col min="13140" max="13140" width="3.125" style="614" customWidth="1"/>
    <col min="13141" max="13142" width="0.5" style="614" customWidth="1"/>
    <col min="13143" max="13143" width="2.875" style="614" customWidth="1"/>
    <col min="13144" max="13145" width="0.5" style="614" customWidth="1"/>
    <col min="13146" max="13146" width="3.125" style="614" customWidth="1"/>
    <col min="13147" max="13148" width="0.5" style="614" customWidth="1"/>
    <col min="13149" max="13149" width="2.875" style="614" customWidth="1"/>
    <col min="13150" max="13151" width="0.5" style="614" customWidth="1"/>
    <col min="13152" max="13152" width="3.125" style="614" customWidth="1"/>
    <col min="13153" max="13154" width="0.5" style="614" customWidth="1"/>
    <col min="13155" max="13155" width="2.875" style="614" customWidth="1"/>
    <col min="13156" max="13157" width="0.5" style="614" customWidth="1"/>
    <col min="13158" max="13158" width="3.125" style="614" customWidth="1"/>
    <col min="13159" max="13160" width="0.5" style="614" customWidth="1"/>
    <col min="13161" max="13161" width="2.875" style="614" customWidth="1"/>
    <col min="13162" max="13163" width="0.5" style="614" customWidth="1"/>
    <col min="13164" max="13164" width="3.375" style="614" customWidth="1"/>
    <col min="13165" max="13165" width="0.375" style="614" customWidth="1"/>
    <col min="13166" max="13166" width="0.5" style="614" customWidth="1"/>
    <col min="13167" max="13167" width="3.375" style="614" customWidth="1"/>
    <col min="13168" max="13169" width="0.5" style="614" customWidth="1"/>
    <col min="13170" max="13170" width="2.625" style="614" customWidth="1"/>
    <col min="13171" max="13172" width="0.5" style="614" customWidth="1"/>
    <col min="13173" max="13173" width="2.625" style="614" customWidth="1"/>
    <col min="13174" max="13175" width="0.5" style="614" customWidth="1"/>
    <col min="13176" max="13176" width="2.625" style="614" customWidth="1"/>
    <col min="13177" max="13178" width="0.5" style="614" customWidth="1"/>
    <col min="13179" max="13179" width="2.625" style="614" customWidth="1"/>
    <col min="13180" max="13181" width="0.5" style="614" customWidth="1"/>
    <col min="13182" max="13182" width="2.625" style="614" customWidth="1"/>
    <col min="13183" max="13184" width="0.5" style="614" customWidth="1"/>
    <col min="13185" max="13185" width="2.625" style="614" customWidth="1"/>
    <col min="13186" max="13187" width="0.5" style="614" customWidth="1"/>
    <col min="13188" max="13188" width="2.625" style="614" customWidth="1"/>
    <col min="13189" max="13190" width="0.5" style="614" customWidth="1"/>
    <col min="13191" max="13191" width="2.625" style="614" customWidth="1"/>
    <col min="13192" max="13193" width="0.5" style="614" customWidth="1"/>
    <col min="13194" max="13194" width="2.625" style="614" customWidth="1"/>
    <col min="13195" max="13196" width="0.5" style="614" customWidth="1"/>
    <col min="13197" max="13197" width="2.625" style="614" customWidth="1"/>
    <col min="13198" max="13199" width="0.5" style="614" customWidth="1"/>
    <col min="13200" max="13200" width="2.625" style="614" customWidth="1"/>
    <col min="13201" max="13202" width="0.5" style="614" customWidth="1"/>
    <col min="13203" max="13203" width="2.625" style="614" customWidth="1"/>
    <col min="13204" max="13205" width="0.5" style="614" customWidth="1"/>
    <col min="13206" max="13206" width="2.625" style="614" customWidth="1"/>
    <col min="13207" max="13208" width="0.5" style="614" customWidth="1"/>
    <col min="13209" max="13209" width="2.625" style="614" customWidth="1"/>
    <col min="13210" max="13211" width="0.5" style="614" customWidth="1"/>
    <col min="13212" max="13212" width="2.625" style="614" customWidth="1"/>
    <col min="13213" max="13214" width="0.5" style="614" customWidth="1"/>
    <col min="13215" max="13215" width="2.625" style="614" customWidth="1"/>
    <col min="13216" max="13217" width="0.5" style="614" customWidth="1"/>
    <col min="13218" max="13218" width="2.625" style="614" customWidth="1"/>
    <col min="13219" max="13220" width="0.5" style="614" customWidth="1"/>
    <col min="13221" max="13221" width="2.625" style="614" customWidth="1"/>
    <col min="13222" max="13223" width="0.5" style="614" customWidth="1"/>
    <col min="13224" max="13224" width="2.625" style="614" customWidth="1"/>
    <col min="13225" max="13226" width="0.5" style="614" customWidth="1"/>
    <col min="13227" max="13227" width="2.625" style="614" customWidth="1"/>
    <col min="13228" max="13229" width="0.5" style="614" customWidth="1"/>
    <col min="13230" max="13230" width="2.625" style="614" customWidth="1"/>
    <col min="13231" max="13232" width="0.5" style="614" customWidth="1"/>
    <col min="13233" max="13233" width="2.625" style="614" customWidth="1"/>
    <col min="13234" max="13235" width="0.5" style="614" customWidth="1"/>
    <col min="13236" max="13236" width="2.625" style="614" customWidth="1"/>
    <col min="13237" max="13238" width="0.5" style="614" customWidth="1"/>
    <col min="13239" max="13239" width="2.625" style="614" customWidth="1"/>
    <col min="13240" max="13241" width="0.5" style="614" customWidth="1"/>
    <col min="13242" max="13242" width="2.625" style="614" customWidth="1"/>
    <col min="13243" max="13244" width="0.5" style="614" customWidth="1"/>
    <col min="13245" max="13245" width="2.625" style="614" customWidth="1"/>
    <col min="13246" max="13247" width="0.5" style="614" customWidth="1"/>
    <col min="13248" max="13248" width="2.625" style="614" customWidth="1"/>
    <col min="13249" max="13250" width="0.5" style="614" customWidth="1"/>
    <col min="13251" max="13251" width="2.625" style="614" customWidth="1"/>
    <col min="13252" max="13253" width="0.5" style="614" customWidth="1"/>
    <col min="13254" max="13254" width="2.625" style="614" customWidth="1"/>
    <col min="13255" max="13256" width="0.5" style="614" customWidth="1"/>
    <col min="13257" max="13257" width="2.625" style="614" customWidth="1"/>
    <col min="13258" max="13259" width="0.5" style="614" customWidth="1"/>
    <col min="13260" max="13260" width="2.625" style="614" customWidth="1"/>
    <col min="13261" max="13262" width="0.5" style="614" customWidth="1"/>
    <col min="13263" max="13263" width="2.625" style="614" customWidth="1"/>
    <col min="13264" max="13265" width="0.5" style="614" customWidth="1"/>
    <col min="13266" max="13266" width="2.625" style="614" customWidth="1"/>
    <col min="13267" max="13268" width="0.5" style="614" customWidth="1"/>
    <col min="13269" max="13269" width="2.625" style="614" customWidth="1"/>
    <col min="13270" max="13271" width="0.5" style="614" customWidth="1"/>
    <col min="13272" max="13272" width="2.625" style="614" customWidth="1"/>
    <col min="13273" max="13274" width="0.5" style="614" customWidth="1"/>
    <col min="13275" max="13275" width="2.625" style="614" customWidth="1"/>
    <col min="13276" max="13277" width="0.5" style="614" customWidth="1"/>
    <col min="13278" max="13278" width="2.625" style="614" customWidth="1"/>
    <col min="13279" max="13280" width="0.5" style="614" customWidth="1"/>
    <col min="13281" max="13281" width="2.625" style="614" customWidth="1"/>
    <col min="13282" max="13283" width="0.5" style="614" customWidth="1"/>
    <col min="13284" max="13284" width="2.625" style="614" customWidth="1"/>
    <col min="13285" max="13286" width="0.5" style="614" customWidth="1"/>
    <col min="13287" max="13287" width="2.625" style="614" customWidth="1"/>
    <col min="13288" max="13289" width="0.5" style="614" customWidth="1"/>
    <col min="13290" max="13290" width="2.625" style="614" customWidth="1"/>
    <col min="13291" max="13292" width="0.5" style="614" customWidth="1"/>
    <col min="13293" max="13293" width="2.625" style="614" customWidth="1"/>
    <col min="13294" max="13295" width="0.5" style="614" customWidth="1"/>
    <col min="13296" max="13296" width="2.625" style="614" customWidth="1"/>
    <col min="13297" max="13319" width="9" style="614"/>
    <col min="13320" max="13320" width="0.5" style="614" customWidth="1"/>
    <col min="13321" max="13321" width="2.625" style="614" customWidth="1"/>
    <col min="13322" max="13323" width="0.5" style="614" customWidth="1"/>
    <col min="13324" max="13324" width="2.125" style="614" customWidth="1"/>
    <col min="13325" max="13326" width="0.5" style="614" customWidth="1"/>
    <col min="13327" max="13327" width="5.625" style="614" customWidth="1"/>
    <col min="13328" max="13329" width="0.5" style="614" customWidth="1"/>
    <col min="13330" max="13330" width="2.5" style="614" customWidth="1"/>
    <col min="13331" max="13332" width="0.5" style="614" customWidth="1"/>
    <col min="13333" max="13333" width="2.5" style="614" customWidth="1"/>
    <col min="13334" max="13335" width="0.5" style="614" customWidth="1"/>
    <col min="13336" max="13336" width="2.5" style="614" customWidth="1"/>
    <col min="13337" max="13338" width="0.5" style="614" customWidth="1"/>
    <col min="13339" max="13339" width="2.375" style="614" customWidth="1"/>
    <col min="13340" max="13341" width="0.5" style="614" customWidth="1"/>
    <col min="13342" max="13342" width="2.5" style="614" customWidth="1"/>
    <col min="13343" max="13344" width="0.5" style="614" customWidth="1"/>
    <col min="13345" max="13345" width="2.5" style="614" customWidth="1"/>
    <col min="13346" max="13347" width="0.5" style="614" customWidth="1"/>
    <col min="13348" max="13348" width="2.5" style="614" customWidth="1"/>
    <col min="13349" max="13350" width="0.5" style="614" customWidth="1"/>
    <col min="13351" max="13351" width="2.5" style="614" customWidth="1"/>
    <col min="13352" max="13353" width="0.5" style="614" customWidth="1"/>
    <col min="13354" max="13354" width="2.5" style="614" customWidth="1"/>
    <col min="13355" max="13356" width="0.5" style="614" customWidth="1"/>
    <col min="13357" max="13357" width="2.5" style="614" customWidth="1"/>
    <col min="13358" max="13359" width="0.5" style="614" customWidth="1"/>
    <col min="13360" max="13360" width="2.5" style="614" customWidth="1"/>
    <col min="13361" max="13362" width="0.5" style="614" customWidth="1"/>
    <col min="13363" max="13363" width="2.625" style="614" customWidth="1"/>
    <col min="13364" max="13365" width="0.5" style="614" customWidth="1"/>
    <col min="13366" max="13366" width="2.625" style="614" customWidth="1"/>
    <col min="13367" max="13368" width="0.5" style="614" customWidth="1"/>
    <col min="13369" max="13369" width="2.625" style="614" customWidth="1"/>
    <col min="13370" max="13371" width="0.5" style="614" customWidth="1"/>
    <col min="13372" max="13372" width="2.625" style="614" customWidth="1"/>
    <col min="13373" max="13374" width="0.5" style="614" customWidth="1"/>
    <col min="13375" max="13375" width="2.625" style="614" customWidth="1"/>
    <col min="13376" max="13377" width="0.5" style="614" customWidth="1"/>
    <col min="13378" max="13378" width="5.875" style="614" customWidth="1"/>
    <col min="13379" max="13380" width="0.5" style="614" customWidth="1"/>
    <col min="13381" max="13381" width="5.125" style="614" customWidth="1"/>
    <col min="13382" max="13383" width="0.5" style="614" customWidth="1"/>
    <col min="13384" max="13384" width="3.125" style="614" customWidth="1"/>
    <col min="13385" max="13386" width="0.5" style="614" customWidth="1"/>
    <col min="13387" max="13387" width="2.875" style="614" customWidth="1"/>
    <col min="13388" max="13389" width="0.5" style="614" customWidth="1"/>
    <col min="13390" max="13390" width="3.125" style="614" customWidth="1"/>
    <col min="13391" max="13392" width="0.5" style="614" customWidth="1"/>
    <col min="13393" max="13393" width="2.875" style="614" customWidth="1"/>
    <col min="13394" max="13395" width="0.5" style="614" customWidth="1"/>
    <col min="13396" max="13396" width="3.125" style="614" customWidth="1"/>
    <col min="13397" max="13398" width="0.5" style="614" customWidth="1"/>
    <col min="13399" max="13399" width="2.875" style="614" customWidth="1"/>
    <col min="13400" max="13401" width="0.5" style="614" customWidth="1"/>
    <col min="13402" max="13402" width="3.125" style="614" customWidth="1"/>
    <col min="13403" max="13404" width="0.5" style="614" customWidth="1"/>
    <col min="13405" max="13405" width="2.875" style="614" customWidth="1"/>
    <col min="13406" max="13407" width="0.5" style="614" customWidth="1"/>
    <col min="13408" max="13408" width="3.125" style="614" customWidth="1"/>
    <col min="13409" max="13410" width="0.5" style="614" customWidth="1"/>
    <col min="13411" max="13411" width="2.875" style="614" customWidth="1"/>
    <col min="13412" max="13413" width="0.5" style="614" customWidth="1"/>
    <col min="13414" max="13414" width="3.125" style="614" customWidth="1"/>
    <col min="13415" max="13416" width="0.5" style="614" customWidth="1"/>
    <col min="13417" max="13417" width="2.875" style="614" customWidth="1"/>
    <col min="13418" max="13419" width="0.5" style="614" customWidth="1"/>
    <col min="13420" max="13420" width="3.375" style="614" customWidth="1"/>
    <col min="13421" max="13421" width="0.375" style="614" customWidth="1"/>
    <col min="13422" max="13422" width="0.5" style="614" customWidth="1"/>
    <col min="13423" max="13423" width="3.375" style="614" customWidth="1"/>
    <col min="13424" max="13425" width="0.5" style="614" customWidth="1"/>
    <col min="13426" max="13426" width="2.625" style="614" customWidth="1"/>
    <col min="13427" max="13428" width="0.5" style="614" customWidth="1"/>
    <col min="13429" max="13429" width="2.625" style="614" customWidth="1"/>
    <col min="13430" max="13431" width="0.5" style="614" customWidth="1"/>
    <col min="13432" max="13432" width="2.625" style="614" customWidth="1"/>
    <col min="13433" max="13434" width="0.5" style="614" customWidth="1"/>
    <col min="13435" max="13435" width="2.625" style="614" customWidth="1"/>
    <col min="13436" max="13437" width="0.5" style="614" customWidth="1"/>
    <col min="13438" max="13438" width="2.625" style="614" customWidth="1"/>
    <col min="13439" max="13440" width="0.5" style="614" customWidth="1"/>
    <col min="13441" max="13441" width="2.625" style="614" customWidth="1"/>
    <col min="13442" max="13443" width="0.5" style="614" customWidth="1"/>
    <col min="13444" max="13444" width="2.625" style="614" customWidth="1"/>
    <col min="13445" max="13446" width="0.5" style="614" customWidth="1"/>
    <col min="13447" max="13447" width="2.625" style="614" customWidth="1"/>
    <col min="13448" max="13449" width="0.5" style="614" customWidth="1"/>
    <col min="13450" max="13450" width="2.625" style="614" customWidth="1"/>
    <col min="13451" max="13452" width="0.5" style="614" customWidth="1"/>
    <col min="13453" max="13453" width="2.625" style="614" customWidth="1"/>
    <col min="13454" max="13455" width="0.5" style="614" customWidth="1"/>
    <col min="13456" max="13456" width="2.625" style="614" customWidth="1"/>
    <col min="13457" max="13458" width="0.5" style="614" customWidth="1"/>
    <col min="13459" max="13459" width="2.625" style="614" customWidth="1"/>
    <col min="13460" max="13461" width="0.5" style="614" customWidth="1"/>
    <col min="13462" max="13462" width="2.625" style="614" customWidth="1"/>
    <col min="13463" max="13464" width="0.5" style="614" customWidth="1"/>
    <col min="13465" max="13465" width="2.625" style="614" customWidth="1"/>
    <col min="13466" max="13467" width="0.5" style="614" customWidth="1"/>
    <col min="13468" max="13468" width="2.625" style="614" customWidth="1"/>
    <col min="13469" max="13470" width="0.5" style="614" customWidth="1"/>
    <col min="13471" max="13471" width="2.625" style="614" customWidth="1"/>
    <col min="13472" max="13473" width="0.5" style="614" customWidth="1"/>
    <col min="13474" max="13474" width="2.625" style="614" customWidth="1"/>
    <col min="13475" max="13476" width="0.5" style="614" customWidth="1"/>
    <col min="13477" max="13477" width="2.625" style="614" customWidth="1"/>
    <col min="13478" max="13479" width="0.5" style="614" customWidth="1"/>
    <col min="13480" max="13480" width="2.625" style="614" customWidth="1"/>
    <col min="13481" max="13482" width="0.5" style="614" customWidth="1"/>
    <col min="13483" max="13483" width="2.625" style="614" customWidth="1"/>
    <col min="13484" max="13485" width="0.5" style="614" customWidth="1"/>
    <col min="13486" max="13486" width="2.625" style="614" customWidth="1"/>
    <col min="13487" max="13488" width="0.5" style="614" customWidth="1"/>
    <col min="13489" max="13489" width="2.625" style="614" customWidth="1"/>
    <col min="13490" max="13491" width="0.5" style="614" customWidth="1"/>
    <col min="13492" max="13492" width="2.625" style="614" customWidth="1"/>
    <col min="13493" max="13494" width="0.5" style="614" customWidth="1"/>
    <col min="13495" max="13495" width="2.625" style="614" customWidth="1"/>
    <col min="13496" max="13497" width="0.5" style="614" customWidth="1"/>
    <col min="13498" max="13498" width="2.625" style="614" customWidth="1"/>
    <col min="13499" max="13500" width="0.5" style="614" customWidth="1"/>
    <col min="13501" max="13501" width="2.625" style="614" customWidth="1"/>
    <col min="13502" max="13503" width="0.5" style="614" customWidth="1"/>
    <col min="13504" max="13504" width="2.625" style="614" customWidth="1"/>
    <col min="13505" max="13506" width="0.5" style="614" customWidth="1"/>
    <col min="13507" max="13507" width="2.625" style="614" customWidth="1"/>
    <col min="13508" max="13509" width="0.5" style="614" customWidth="1"/>
    <col min="13510" max="13510" width="2.625" style="614" customWidth="1"/>
    <col min="13511" max="13512" width="0.5" style="614" customWidth="1"/>
    <col min="13513" max="13513" width="2.625" style="614" customWidth="1"/>
    <col min="13514" max="13515" width="0.5" style="614" customWidth="1"/>
    <col min="13516" max="13516" width="2.625" style="614" customWidth="1"/>
    <col min="13517" max="13518" width="0.5" style="614" customWidth="1"/>
    <col min="13519" max="13519" width="2.625" style="614" customWidth="1"/>
    <col min="13520" max="13521" width="0.5" style="614" customWidth="1"/>
    <col min="13522" max="13522" width="2.625" style="614" customWidth="1"/>
    <col min="13523" max="13524" width="0.5" style="614" customWidth="1"/>
    <col min="13525" max="13525" width="2.625" style="614" customWidth="1"/>
    <col min="13526" max="13527" width="0.5" style="614" customWidth="1"/>
    <col min="13528" max="13528" width="2.625" style="614" customWidth="1"/>
    <col min="13529" max="13530" width="0.5" style="614" customWidth="1"/>
    <col min="13531" max="13531" width="2.625" style="614" customWidth="1"/>
    <col min="13532" max="13533" width="0.5" style="614" customWidth="1"/>
    <col min="13534" max="13534" width="2.625" style="614" customWidth="1"/>
    <col min="13535" max="13536" width="0.5" style="614" customWidth="1"/>
    <col min="13537" max="13537" width="2.625" style="614" customWidth="1"/>
    <col min="13538" max="13539" width="0.5" style="614" customWidth="1"/>
    <col min="13540" max="13540" width="2.625" style="614" customWidth="1"/>
    <col min="13541" max="13542" width="0.5" style="614" customWidth="1"/>
    <col min="13543" max="13543" width="2.625" style="614" customWidth="1"/>
    <col min="13544" max="13545" width="0.5" style="614" customWidth="1"/>
    <col min="13546" max="13546" width="2.625" style="614" customWidth="1"/>
    <col min="13547" max="13548" width="0.5" style="614" customWidth="1"/>
    <col min="13549" max="13549" width="2.625" style="614" customWidth="1"/>
    <col min="13550" max="13551" width="0.5" style="614" customWidth="1"/>
    <col min="13552" max="13552" width="2.625" style="614" customWidth="1"/>
    <col min="13553" max="13575" width="9" style="614"/>
    <col min="13576" max="13576" width="0.5" style="614" customWidth="1"/>
    <col min="13577" max="13577" width="2.625" style="614" customWidth="1"/>
    <col min="13578" max="13579" width="0.5" style="614" customWidth="1"/>
    <col min="13580" max="13580" width="2.125" style="614" customWidth="1"/>
    <col min="13581" max="13582" width="0.5" style="614" customWidth="1"/>
    <col min="13583" max="13583" width="5.625" style="614" customWidth="1"/>
    <col min="13584" max="13585" width="0.5" style="614" customWidth="1"/>
    <col min="13586" max="13586" width="2.5" style="614" customWidth="1"/>
    <col min="13587" max="13588" width="0.5" style="614" customWidth="1"/>
    <col min="13589" max="13589" width="2.5" style="614" customWidth="1"/>
    <col min="13590" max="13591" width="0.5" style="614" customWidth="1"/>
    <col min="13592" max="13592" width="2.5" style="614" customWidth="1"/>
    <col min="13593" max="13594" width="0.5" style="614" customWidth="1"/>
    <col min="13595" max="13595" width="2.375" style="614" customWidth="1"/>
    <col min="13596" max="13597" width="0.5" style="614" customWidth="1"/>
    <col min="13598" max="13598" width="2.5" style="614" customWidth="1"/>
    <col min="13599" max="13600" width="0.5" style="614" customWidth="1"/>
    <col min="13601" max="13601" width="2.5" style="614" customWidth="1"/>
    <col min="13602" max="13603" width="0.5" style="614" customWidth="1"/>
    <col min="13604" max="13604" width="2.5" style="614" customWidth="1"/>
    <col min="13605" max="13606" width="0.5" style="614" customWidth="1"/>
    <col min="13607" max="13607" width="2.5" style="614" customWidth="1"/>
    <col min="13608" max="13609" width="0.5" style="614" customWidth="1"/>
    <col min="13610" max="13610" width="2.5" style="614" customWidth="1"/>
    <col min="13611" max="13612" width="0.5" style="614" customWidth="1"/>
    <col min="13613" max="13613" width="2.5" style="614" customWidth="1"/>
    <col min="13614" max="13615" width="0.5" style="614" customWidth="1"/>
    <col min="13616" max="13616" width="2.5" style="614" customWidth="1"/>
    <col min="13617" max="13618" width="0.5" style="614" customWidth="1"/>
    <col min="13619" max="13619" width="2.625" style="614" customWidth="1"/>
    <col min="13620" max="13621" width="0.5" style="614" customWidth="1"/>
    <col min="13622" max="13622" width="2.625" style="614" customWidth="1"/>
    <col min="13623" max="13624" width="0.5" style="614" customWidth="1"/>
    <col min="13625" max="13625" width="2.625" style="614" customWidth="1"/>
    <col min="13626" max="13627" width="0.5" style="614" customWidth="1"/>
    <col min="13628" max="13628" width="2.625" style="614" customWidth="1"/>
    <col min="13629" max="13630" width="0.5" style="614" customWidth="1"/>
    <col min="13631" max="13631" width="2.625" style="614" customWidth="1"/>
    <col min="13632" max="13633" width="0.5" style="614" customWidth="1"/>
    <col min="13634" max="13634" width="5.875" style="614" customWidth="1"/>
    <col min="13635" max="13636" width="0.5" style="614" customWidth="1"/>
    <col min="13637" max="13637" width="5.125" style="614" customWidth="1"/>
    <col min="13638" max="13639" width="0.5" style="614" customWidth="1"/>
    <col min="13640" max="13640" width="3.125" style="614" customWidth="1"/>
    <col min="13641" max="13642" width="0.5" style="614" customWidth="1"/>
    <col min="13643" max="13643" width="2.875" style="614" customWidth="1"/>
    <col min="13644" max="13645" width="0.5" style="614" customWidth="1"/>
    <col min="13646" max="13646" width="3.125" style="614" customWidth="1"/>
    <col min="13647" max="13648" width="0.5" style="614" customWidth="1"/>
    <col min="13649" max="13649" width="2.875" style="614" customWidth="1"/>
    <col min="13650" max="13651" width="0.5" style="614" customWidth="1"/>
    <col min="13652" max="13652" width="3.125" style="614" customWidth="1"/>
    <col min="13653" max="13654" width="0.5" style="614" customWidth="1"/>
    <col min="13655" max="13655" width="2.875" style="614" customWidth="1"/>
    <col min="13656" max="13657" width="0.5" style="614" customWidth="1"/>
    <col min="13658" max="13658" width="3.125" style="614" customWidth="1"/>
    <col min="13659" max="13660" width="0.5" style="614" customWidth="1"/>
    <col min="13661" max="13661" width="2.875" style="614" customWidth="1"/>
    <col min="13662" max="13663" width="0.5" style="614" customWidth="1"/>
    <col min="13664" max="13664" width="3.125" style="614" customWidth="1"/>
    <col min="13665" max="13666" width="0.5" style="614" customWidth="1"/>
    <col min="13667" max="13667" width="2.875" style="614" customWidth="1"/>
    <col min="13668" max="13669" width="0.5" style="614" customWidth="1"/>
    <col min="13670" max="13670" width="3.125" style="614" customWidth="1"/>
    <col min="13671" max="13672" width="0.5" style="614" customWidth="1"/>
    <col min="13673" max="13673" width="2.875" style="614" customWidth="1"/>
    <col min="13674" max="13675" width="0.5" style="614" customWidth="1"/>
    <col min="13676" max="13676" width="3.375" style="614" customWidth="1"/>
    <col min="13677" max="13677" width="0.375" style="614" customWidth="1"/>
    <col min="13678" max="13678" width="0.5" style="614" customWidth="1"/>
    <col min="13679" max="13679" width="3.375" style="614" customWidth="1"/>
    <col min="13680" max="13681" width="0.5" style="614" customWidth="1"/>
    <col min="13682" max="13682" width="2.625" style="614" customWidth="1"/>
    <col min="13683" max="13684" width="0.5" style="614" customWidth="1"/>
    <col min="13685" max="13685" width="2.625" style="614" customWidth="1"/>
    <col min="13686" max="13687" width="0.5" style="614" customWidth="1"/>
    <col min="13688" max="13688" width="2.625" style="614" customWidth="1"/>
    <col min="13689" max="13690" width="0.5" style="614" customWidth="1"/>
    <col min="13691" max="13691" width="2.625" style="614" customWidth="1"/>
    <col min="13692" max="13693" width="0.5" style="614" customWidth="1"/>
    <col min="13694" max="13694" width="2.625" style="614" customWidth="1"/>
    <col min="13695" max="13696" width="0.5" style="614" customWidth="1"/>
    <col min="13697" max="13697" width="2.625" style="614" customWidth="1"/>
    <col min="13698" max="13699" width="0.5" style="614" customWidth="1"/>
    <col min="13700" max="13700" width="2.625" style="614" customWidth="1"/>
    <col min="13701" max="13702" width="0.5" style="614" customWidth="1"/>
    <col min="13703" max="13703" width="2.625" style="614" customWidth="1"/>
    <col min="13704" max="13705" width="0.5" style="614" customWidth="1"/>
    <col min="13706" max="13706" width="2.625" style="614" customWidth="1"/>
    <col min="13707" max="13708" width="0.5" style="614" customWidth="1"/>
    <col min="13709" max="13709" width="2.625" style="614" customWidth="1"/>
    <col min="13710" max="13711" width="0.5" style="614" customWidth="1"/>
    <col min="13712" max="13712" width="2.625" style="614" customWidth="1"/>
    <col min="13713" max="13714" width="0.5" style="614" customWidth="1"/>
    <col min="13715" max="13715" width="2.625" style="614" customWidth="1"/>
    <col min="13716" max="13717" width="0.5" style="614" customWidth="1"/>
    <col min="13718" max="13718" width="2.625" style="614" customWidth="1"/>
    <col min="13719" max="13720" width="0.5" style="614" customWidth="1"/>
    <col min="13721" max="13721" width="2.625" style="614" customWidth="1"/>
    <col min="13722" max="13723" width="0.5" style="614" customWidth="1"/>
    <col min="13724" max="13724" width="2.625" style="614" customWidth="1"/>
    <col min="13725" max="13726" width="0.5" style="614" customWidth="1"/>
    <col min="13727" max="13727" width="2.625" style="614" customWidth="1"/>
    <col min="13728" max="13729" width="0.5" style="614" customWidth="1"/>
    <col min="13730" max="13730" width="2.625" style="614" customWidth="1"/>
    <col min="13731" max="13732" width="0.5" style="614" customWidth="1"/>
    <col min="13733" max="13733" width="2.625" style="614" customWidth="1"/>
    <col min="13734" max="13735" width="0.5" style="614" customWidth="1"/>
    <col min="13736" max="13736" width="2.625" style="614" customWidth="1"/>
    <col min="13737" max="13738" width="0.5" style="614" customWidth="1"/>
    <col min="13739" max="13739" width="2.625" style="614" customWidth="1"/>
    <col min="13740" max="13741" width="0.5" style="614" customWidth="1"/>
    <col min="13742" max="13742" width="2.625" style="614" customWidth="1"/>
    <col min="13743" max="13744" width="0.5" style="614" customWidth="1"/>
    <col min="13745" max="13745" width="2.625" style="614" customWidth="1"/>
    <col min="13746" max="13747" width="0.5" style="614" customWidth="1"/>
    <col min="13748" max="13748" width="2.625" style="614" customWidth="1"/>
    <col min="13749" max="13750" width="0.5" style="614" customWidth="1"/>
    <col min="13751" max="13751" width="2.625" style="614" customWidth="1"/>
    <col min="13752" max="13753" width="0.5" style="614" customWidth="1"/>
    <col min="13754" max="13754" width="2.625" style="614" customWidth="1"/>
    <col min="13755" max="13756" width="0.5" style="614" customWidth="1"/>
    <col min="13757" max="13757" width="2.625" style="614" customWidth="1"/>
    <col min="13758" max="13759" width="0.5" style="614" customWidth="1"/>
    <col min="13760" max="13760" width="2.625" style="614" customWidth="1"/>
    <col min="13761" max="13762" width="0.5" style="614" customWidth="1"/>
    <col min="13763" max="13763" width="2.625" style="614" customWidth="1"/>
    <col min="13764" max="13765" width="0.5" style="614" customWidth="1"/>
    <col min="13766" max="13766" width="2.625" style="614" customWidth="1"/>
    <col min="13767" max="13768" width="0.5" style="614" customWidth="1"/>
    <col min="13769" max="13769" width="2.625" style="614" customWidth="1"/>
    <col min="13770" max="13771" width="0.5" style="614" customWidth="1"/>
    <col min="13772" max="13772" width="2.625" style="614" customWidth="1"/>
    <col min="13773" max="13774" width="0.5" style="614" customWidth="1"/>
    <col min="13775" max="13775" width="2.625" style="614" customWidth="1"/>
    <col min="13776" max="13777" width="0.5" style="614" customWidth="1"/>
    <col min="13778" max="13778" width="2.625" style="614" customWidth="1"/>
    <col min="13779" max="13780" width="0.5" style="614" customWidth="1"/>
    <col min="13781" max="13781" width="2.625" style="614" customWidth="1"/>
    <col min="13782" max="13783" width="0.5" style="614" customWidth="1"/>
    <col min="13784" max="13784" width="2.625" style="614" customWidth="1"/>
    <col min="13785" max="13786" width="0.5" style="614" customWidth="1"/>
    <col min="13787" max="13787" width="2.625" style="614" customWidth="1"/>
    <col min="13788" max="13789" width="0.5" style="614" customWidth="1"/>
    <col min="13790" max="13790" width="2.625" style="614" customWidth="1"/>
    <col min="13791" max="13792" width="0.5" style="614" customWidth="1"/>
    <col min="13793" max="13793" width="2.625" style="614" customWidth="1"/>
    <col min="13794" max="13795" width="0.5" style="614" customWidth="1"/>
    <col min="13796" max="13796" width="2.625" style="614" customWidth="1"/>
    <col min="13797" max="13798" width="0.5" style="614" customWidth="1"/>
    <col min="13799" max="13799" width="2.625" style="614" customWidth="1"/>
    <col min="13800" max="13801" width="0.5" style="614" customWidth="1"/>
    <col min="13802" max="13802" width="2.625" style="614" customWidth="1"/>
    <col min="13803" max="13804" width="0.5" style="614" customWidth="1"/>
    <col min="13805" max="13805" width="2.625" style="614" customWidth="1"/>
    <col min="13806" max="13807" width="0.5" style="614" customWidth="1"/>
    <col min="13808" max="13808" width="2.625" style="614" customWidth="1"/>
    <col min="13809" max="13831" width="9" style="614"/>
    <col min="13832" max="13832" width="0.5" style="614" customWidth="1"/>
    <col min="13833" max="13833" width="2.625" style="614" customWidth="1"/>
    <col min="13834" max="13835" width="0.5" style="614" customWidth="1"/>
    <col min="13836" max="13836" width="2.125" style="614" customWidth="1"/>
    <col min="13837" max="13838" width="0.5" style="614" customWidth="1"/>
    <col min="13839" max="13839" width="5.625" style="614" customWidth="1"/>
    <col min="13840" max="13841" width="0.5" style="614" customWidth="1"/>
    <col min="13842" max="13842" width="2.5" style="614" customWidth="1"/>
    <col min="13843" max="13844" width="0.5" style="614" customWidth="1"/>
    <col min="13845" max="13845" width="2.5" style="614" customWidth="1"/>
    <col min="13846" max="13847" width="0.5" style="614" customWidth="1"/>
    <col min="13848" max="13848" width="2.5" style="614" customWidth="1"/>
    <col min="13849" max="13850" width="0.5" style="614" customWidth="1"/>
    <col min="13851" max="13851" width="2.375" style="614" customWidth="1"/>
    <col min="13852" max="13853" width="0.5" style="614" customWidth="1"/>
    <col min="13854" max="13854" width="2.5" style="614" customWidth="1"/>
    <col min="13855" max="13856" width="0.5" style="614" customWidth="1"/>
    <col min="13857" max="13857" width="2.5" style="614" customWidth="1"/>
    <col min="13858" max="13859" width="0.5" style="614" customWidth="1"/>
    <col min="13860" max="13860" width="2.5" style="614" customWidth="1"/>
    <col min="13861" max="13862" width="0.5" style="614" customWidth="1"/>
    <col min="13863" max="13863" width="2.5" style="614" customWidth="1"/>
    <col min="13864" max="13865" width="0.5" style="614" customWidth="1"/>
    <col min="13866" max="13866" width="2.5" style="614" customWidth="1"/>
    <col min="13867" max="13868" width="0.5" style="614" customWidth="1"/>
    <col min="13869" max="13869" width="2.5" style="614" customWidth="1"/>
    <col min="13870" max="13871" width="0.5" style="614" customWidth="1"/>
    <col min="13872" max="13872" width="2.5" style="614" customWidth="1"/>
    <col min="13873" max="13874" width="0.5" style="614" customWidth="1"/>
    <col min="13875" max="13875" width="2.625" style="614" customWidth="1"/>
    <col min="13876" max="13877" width="0.5" style="614" customWidth="1"/>
    <col min="13878" max="13878" width="2.625" style="614" customWidth="1"/>
    <col min="13879" max="13880" width="0.5" style="614" customWidth="1"/>
    <col min="13881" max="13881" width="2.625" style="614" customWidth="1"/>
    <col min="13882" max="13883" width="0.5" style="614" customWidth="1"/>
    <col min="13884" max="13884" width="2.625" style="614" customWidth="1"/>
    <col min="13885" max="13886" width="0.5" style="614" customWidth="1"/>
    <col min="13887" max="13887" width="2.625" style="614" customWidth="1"/>
    <col min="13888" max="13889" width="0.5" style="614" customWidth="1"/>
    <col min="13890" max="13890" width="5.875" style="614" customWidth="1"/>
    <col min="13891" max="13892" width="0.5" style="614" customWidth="1"/>
    <col min="13893" max="13893" width="5.125" style="614" customWidth="1"/>
    <col min="13894" max="13895" width="0.5" style="614" customWidth="1"/>
    <col min="13896" max="13896" width="3.125" style="614" customWidth="1"/>
    <col min="13897" max="13898" width="0.5" style="614" customWidth="1"/>
    <col min="13899" max="13899" width="2.875" style="614" customWidth="1"/>
    <col min="13900" max="13901" width="0.5" style="614" customWidth="1"/>
    <col min="13902" max="13902" width="3.125" style="614" customWidth="1"/>
    <col min="13903" max="13904" width="0.5" style="614" customWidth="1"/>
    <col min="13905" max="13905" width="2.875" style="614" customWidth="1"/>
    <col min="13906" max="13907" width="0.5" style="614" customWidth="1"/>
    <col min="13908" max="13908" width="3.125" style="614" customWidth="1"/>
    <col min="13909" max="13910" width="0.5" style="614" customWidth="1"/>
    <col min="13911" max="13911" width="2.875" style="614" customWidth="1"/>
    <col min="13912" max="13913" width="0.5" style="614" customWidth="1"/>
    <col min="13914" max="13914" width="3.125" style="614" customWidth="1"/>
    <col min="13915" max="13916" width="0.5" style="614" customWidth="1"/>
    <col min="13917" max="13917" width="2.875" style="614" customWidth="1"/>
    <col min="13918" max="13919" width="0.5" style="614" customWidth="1"/>
    <col min="13920" max="13920" width="3.125" style="614" customWidth="1"/>
    <col min="13921" max="13922" width="0.5" style="614" customWidth="1"/>
    <col min="13923" max="13923" width="2.875" style="614" customWidth="1"/>
    <col min="13924" max="13925" width="0.5" style="614" customWidth="1"/>
    <col min="13926" max="13926" width="3.125" style="614" customWidth="1"/>
    <col min="13927" max="13928" width="0.5" style="614" customWidth="1"/>
    <col min="13929" max="13929" width="2.875" style="614" customWidth="1"/>
    <col min="13930" max="13931" width="0.5" style="614" customWidth="1"/>
    <col min="13932" max="13932" width="3.375" style="614" customWidth="1"/>
    <col min="13933" max="13933" width="0.375" style="614" customWidth="1"/>
    <col min="13934" max="13934" width="0.5" style="614" customWidth="1"/>
    <col min="13935" max="13935" width="3.375" style="614" customWidth="1"/>
    <col min="13936" max="13937" width="0.5" style="614" customWidth="1"/>
    <col min="13938" max="13938" width="2.625" style="614" customWidth="1"/>
    <col min="13939" max="13940" width="0.5" style="614" customWidth="1"/>
    <col min="13941" max="13941" width="2.625" style="614" customWidth="1"/>
    <col min="13942" max="13943" width="0.5" style="614" customWidth="1"/>
    <col min="13944" max="13944" width="2.625" style="614" customWidth="1"/>
    <col min="13945" max="13946" width="0.5" style="614" customWidth="1"/>
    <col min="13947" max="13947" width="2.625" style="614" customWidth="1"/>
    <col min="13948" max="13949" width="0.5" style="614" customWidth="1"/>
    <col min="13950" max="13950" width="2.625" style="614" customWidth="1"/>
    <col min="13951" max="13952" width="0.5" style="614" customWidth="1"/>
    <col min="13953" max="13953" width="2.625" style="614" customWidth="1"/>
    <col min="13954" max="13955" width="0.5" style="614" customWidth="1"/>
    <col min="13956" max="13956" width="2.625" style="614" customWidth="1"/>
    <col min="13957" max="13958" width="0.5" style="614" customWidth="1"/>
    <col min="13959" max="13959" width="2.625" style="614" customWidth="1"/>
    <col min="13960" max="13961" width="0.5" style="614" customWidth="1"/>
    <col min="13962" max="13962" width="2.625" style="614" customWidth="1"/>
    <col min="13963" max="13964" width="0.5" style="614" customWidth="1"/>
    <col min="13965" max="13965" width="2.625" style="614" customWidth="1"/>
    <col min="13966" max="13967" width="0.5" style="614" customWidth="1"/>
    <col min="13968" max="13968" width="2.625" style="614" customWidth="1"/>
    <col min="13969" max="13970" width="0.5" style="614" customWidth="1"/>
    <col min="13971" max="13971" width="2.625" style="614" customWidth="1"/>
    <col min="13972" max="13973" width="0.5" style="614" customWidth="1"/>
    <col min="13974" max="13974" width="2.625" style="614" customWidth="1"/>
    <col min="13975" max="13976" width="0.5" style="614" customWidth="1"/>
    <col min="13977" max="13977" width="2.625" style="614" customWidth="1"/>
    <col min="13978" max="13979" width="0.5" style="614" customWidth="1"/>
    <col min="13980" max="13980" width="2.625" style="614" customWidth="1"/>
    <col min="13981" max="13982" width="0.5" style="614" customWidth="1"/>
    <col min="13983" max="13983" width="2.625" style="614" customWidth="1"/>
    <col min="13984" max="13985" width="0.5" style="614" customWidth="1"/>
    <col min="13986" max="13986" width="2.625" style="614" customWidth="1"/>
    <col min="13987" max="13988" width="0.5" style="614" customWidth="1"/>
    <col min="13989" max="13989" width="2.625" style="614" customWidth="1"/>
    <col min="13990" max="13991" width="0.5" style="614" customWidth="1"/>
    <col min="13992" max="13992" width="2.625" style="614" customWidth="1"/>
    <col min="13993" max="13994" width="0.5" style="614" customWidth="1"/>
    <col min="13995" max="13995" width="2.625" style="614" customWidth="1"/>
    <col min="13996" max="13997" width="0.5" style="614" customWidth="1"/>
    <col min="13998" max="13998" width="2.625" style="614" customWidth="1"/>
    <col min="13999" max="14000" width="0.5" style="614" customWidth="1"/>
    <col min="14001" max="14001" width="2.625" style="614" customWidth="1"/>
    <col min="14002" max="14003" width="0.5" style="614" customWidth="1"/>
    <col min="14004" max="14004" width="2.625" style="614" customWidth="1"/>
    <col min="14005" max="14006" width="0.5" style="614" customWidth="1"/>
    <col min="14007" max="14007" width="2.625" style="614" customWidth="1"/>
    <col min="14008" max="14009" width="0.5" style="614" customWidth="1"/>
    <col min="14010" max="14010" width="2.625" style="614" customWidth="1"/>
    <col min="14011" max="14012" width="0.5" style="614" customWidth="1"/>
    <col min="14013" max="14013" width="2.625" style="614" customWidth="1"/>
    <col min="14014" max="14015" width="0.5" style="614" customWidth="1"/>
    <col min="14016" max="14016" width="2.625" style="614" customWidth="1"/>
    <col min="14017" max="14018" width="0.5" style="614" customWidth="1"/>
    <col min="14019" max="14019" width="2.625" style="614" customWidth="1"/>
    <col min="14020" max="14021" width="0.5" style="614" customWidth="1"/>
    <col min="14022" max="14022" width="2.625" style="614" customWidth="1"/>
    <col min="14023" max="14024" width="0.5" style="614" customWidth="1"/>
    <col min="14025" max="14025" width="2.625" style="614" customWidth="1"/>
    <col min="14026" max="14027" width="0.5" style="614" customWidth="1"/>
    <col min="14028" max="14028" width="2.625" style="614" customWidth="1"/>
    <col min="14029" max="14030" width="0.5" style="614" customWidth="1"/>
    <col min="14031" max="14031" width="2.625" style="614" customWidth="1"/>
    <col min="14032" max="14033" width="0.5" style="614" customWidth="1"/>
    <col min="14034" max="14034" width="2.625" style="614" customWidth="1"/>
    <col min="14035" max="14036" width="0.5" style="614" customWidth="1"/>
    <col min="14037" max="14037" width="2.625" style="614" customWidth="1"/>
    <col min="14038" max="14039" width="0.5" style="614" customWidth="1"/>
    <col min="14040" max="14040" width="2.625" style="614" customWidth="1"/>
    <col min="14041" max="14042" width="0.5" style="614" customWidth="1"/>
    <col min="14043" max="14043" width="2.625" style="614" customWidth="1"/>
    <col min="14044" max="14045" width="0.5" style="614" customWidth="1"/>
    <col min="14046" max="14046" width="2.625" style="614" customWidth="1"/>
    <col min="14047" max="14048" width="0.5" style="614" customWidth="1"/>
    <col min="14049" max="14049" width="2.625" style="614" customWidth="1"/>
    <col min="14050" max="14051" width="0.5" style="614" customWidth="1"/>
    <col min="14052" max="14052" width="2.625" style="614" customWidth="1"/>
    <col min="14053" max="14054" width="0.5" style="614" customWidth="1"/>
    <col min="14055" max="14055" width="2.625" style="614" customWidth="1"/>
    <col min="14056" max="14057" width="0.5" style="614" customWidth="1"/>
    <col min="14058" max="14058" width="2.625" style="614" customWidth="1"/>
    <col min="14059" max="14060" width="0.5" style="614" customWidth="1"/>
    <col min="14061" max="14061" width="2.625" style="614" customWidth="1"/>
    <col min="14062" max="14063" width="0.5" style="614" customWidth="1"/>
    <col min="14064" max="14064" width="2.625" style="614" customWidth="1"/>
    <col min="14065" max="14087" width="9" style="614"/>
    <col min="14088" max="14088" width="0.5" style="614" customWidth="1"/>
    <col min="14089" max="14089" width="2.625" style="614" customWidth="1"/>
    <col min="14090" max="14091" width="0.5" style="614" customWidth="1"/>
    <col min="14092" max="14092" width="2.125" style="614" customWidth="1"/>
    <col min="14093" max="14094" width="0.5" style="614" customWidth="1"/>
    <col min="14095" max="14095" width="5.625" style="614" customWidth="1"/>
    <col min="14096" max="14097" width="0.5" style="614" customWidth="1"/>
    <col min="14098" max="14098" width="2.5" style="614" customWidth="1"/>
    <col min="14099" max="14100" width="0.5" style="614" customWidth="1"/>
    <col min="14101" max="14101" width="2.5" style="614" customWidth="1"/>
    <col min="14102" max="14103" width="0.5" style="614" customWidth="1"/>
    <col min="14104" max="14104" width="2.5" style="614" customWidth="1"/>
    <col min="14105" max="14106" width="0.5" style="614" customWidth="1"/>
    <col min="14107" max="14107" width="2.375" style="614" customWidth="1"/>
    <col min="14108" max="14109" width="0.5" style="614" customWidth="1"/>
    <col min="14110" max="14110" width="2.5" style="614" customWidth="1"/>
    <col min="14111" max="14112" width="0.5" style="614" customWidth="1"/>
    <col min="14113" max="14113" width="2.5" style="614" customWidth="1"/>
    <col min="14114" max="14115" width="0.5" style="614" customWidth="1"/>
    <col min="14116" max="14116" width="2.5" style="614" customWidth="1"/>
    <col min="14117" max="14118" width="0.5" style="614" customWidth="1"/>
    <col min="14119" max="14119" width="2.5" style="614" customWidth="1"/>
    <col min="14120" max="14121" width="0.5" style="614" customWidth="1"/>
    <col min="14122" max="14122" width="2.5" style="614" customWidth="1"/>
    <col min="14123" max="14124" width="0.5" style="614" customWidth="1"/>
    <col min="14125" max="14125" width="2.5" style="614" customWidth="1"/>
    <col min="14126" max="14127" width="0.5" style="614" customWidth="1"/>
    <col min="14128" max="14128" width="2.5" style="614" customWidth="1"/>
    <col min="14129" max="14130" width="0.5" style="614" customWidth="1"/>
    <col min="14131" max="14131" width="2.625" style="614" customWidth="1"/>
    <col min="14132" max="14133" width="0.5" style="614" customWidth="1"/>
    <col min="14134" max="14134" width="2.625" style="614" customWidth="1"/>
    <col min="14135" max="14136" width="0.5" style="614" customWidth="1"/>
    <col min="14137" max="14137" width="2.625" style="614" customWidth="1"/>
    <col min="14138" max="14139" width="0.5" style="614" customWidth="1"/>
    <col min="14140" max="14140" width="2.625" style="614" customWidth="1"/>
    <col min="14141" max="14142" width="0.5" style="614" customWidth="1"/>
    <col min="14143" max="14143" width="2.625" style="614" customWidth="1"/>
    <col min="14144" max="14145" width="0.5" style="614" customWidth="1"/>
    <col min="14146" max="14146" width="5.875" style="614" customWidth="1"/>
    <col min="14147" max="14148" width="0.5" style="614" customWidth="1"/>
    <col min="14149" max="14149" width="5.125" style="614" customWidth="1"/>
    <col min="14150" max="14151" width="0.5" style="614" customWidth="1"/>
    <col min="14152" max="14152" width="3.125" style="614" customWidth="1"/>
    <col min="14153" max="14154" width="0.5" style="614" customWidth="1"/>
    <col min="14155" max="14155" width="2.875" style="614" customWidth="1"/>
    <col min="14156" max="14157" width="0.5" style="614" customWidth="1"/>
    <col min="14158" max="14158" width="3.125" style="614" customWidth="1"/>
    <col min="14159" max="14160" width="0.5" style="614" customWidth="1"/>
    <col min="14161" max="14161" width="2.875" style="614" customWidth="1"/>
    <col min="14162" max="14163" width="0.5" style="614" customWidth="1"/>
    <col min="14164" max="14164" width="3.125" style="614" customWidth="1"/>
    <col min="14165" max="14166" width="0.5" style="614" customWidth="1"/>
    <col min="14167" max="14167" width="2.875" style="614" customWidth="1"/>
    <col min="14168" max="14169" width="0.5" style="614" customWidth="1"/>
    <col min="14170" max="14170" width="3.125" style="614" customWidth="1"/>
    <col min="14171" max="14172" width="0.5" style="614" customWidth="1"/>
    <col min="14173" max="14173" width="2.875" style="614" customWidth="1"/>
    <col min="14174" max="14175" width="0.5" style="614" customWidth="1"/>
    <col min="14176" max="14176" width="3.125" style="614" customWidth="1"/>
    <col min="14177" max="14178" width="0.5" style="614" customWidth="1"/>
    <col min="14179" max="14179" width="2.875" style="614" customWidth="1"/>
    <col min="14180" max="14181" width="0.5" style="614" customWidth="1"/>
    <col min="14182" max="14182" width="3.125" style="614" customWidth="1"/>
    <col min="14183" max="14184" width="0.5" style="614" customWidth="1"/>
    <col min="14185" max="14185" width="2.875" style="614" customWidth="1"/>
    <col min="14186" max="14187" width="0.5" style="614" customWidth="1"/>
    <col min="14188" max="14188" width="3.375" style="614" customWidth="1"/>
    <col min="14189" max="14189" width="0.375" style="614" customWidth="1"/>
    <col min="14190" max="14190" width="0.5" style="614" customWidth="1"/>
    <col min="14191" max="14191" width="3.375" style="614" customWidth="1"/>
    <col min="14192" max="14193" width="0.5" style="614" customWidth="1"/>
    <col min="14194" max="14194" width="2.625" style="614" customWidth="1"/>
    <col min="14195" max="14196" width="0.5" style="614" customWidth="1"/>
    <col min="14197" max="14197" width="2.625" style="614" customWidth="1"/>
    <col min="14198" max="14199" width="0.5" style="614" customWidth="1"/>
    <col min="14200" max="14200" width="2.625" style="614" customWidth="1"/>
    <col min="14201" max="14202" width="0.5" style="614" customWidth="1"/>
    <col min="14203" max="14203" width="2.625" style="614" customWidth="1"/>
    <col min="14204" max="14205" width="0.5" style="614" customWidth="1"/>
    <col min="14206" max="14206" width="2.625" style="614" customWidth="1"/>
    <col min="14207" max="14208" width="0.5" style="614" customWidth="1"/>
    <col min="14209" max="14209" width="2.625" style="614" customWidth="1"/>
    <col min="14210" max="14211" width="0.5" style="614" customWidth="1"/>
    <col min="14212" max="14212" width="2.625" style="614" customWidth="1"/>
    <col min="14213" max="14214" width="0.5" style="614" customWidth="1"/>
    <col min="14215" max="14215" width="2.625" style="614" customWidth="1"/>
    <col min="14216" max="14217" width="0.5" style="614" customWidth="1"/>
    <col min="14218" max="14218" width="2.625" style="614" customWidth="1"/>
    <col min="14219" max="14220" width="0.5" style="614" customWidth="1"/>
    <col min="14221" max="14221" width="2.625" style="614" customWidth="1"/>
    <col min="14222" max="14223" width="0.5" style="614" customWidth="1"/>
    <col min="14224" max="14224" width="2.625" style="614" customWidth="1"/>
    <col min="14225" max="14226" width="0.5" style="614" customWidth="1"/>
    <col min="14227" max="14227" width="2.625" style="614" customWidth="1"/>
    <col min="14228" max="14229" width="0.5" style="614" customWidth="1"/>
    <col min="14230" max="14230" width="2.625" style="614" customWidth="1"/>
    <col min="14231" max="14232" width="0.5" style="614" customWidth="1"/>
    <col min="14233" max="14233" width="2.625" style="614" customWidth="1"/>
    <col min="14234" max="14235" width="0.5" style="614" customWidth="1"/>
    <col min="14236" max="14236" width="2.625" style="614" customWidth="1"/>
    <col min="14237" max="14238" width="0.5" style="614" customWidth="1"/>
    <col min="14239" max="14239" width="2.625" style="614" customWidth="1"/>
    <col min="14240" max="14241" width="0.5" style="614" customWidth="1"/>
    <col min="14242" max="14242" width="2.625" style="614" customWidth="1"/>
    <col min="14243" max="14244" width="0.5" style="614" customWidth="1"/>
    <col min="14245" max="14245" width="2.625" style="614" customWidth="1"/>
    <col min="14246" max="14247" width="0.5" style="614" customWidth="1"/>
    <col min="14248" max="14248" width="2.625" style="614" customWidth="1"/>
    <col min="14249" max="14250" width="0.5" style="614" customWidth="1"/>
    <col min="14251" max="14251" width="2.625" style="614" customWidth="1"/>
    <col min="14252" max="14253" width="0.5" style="614" customWidth="1"/>
    <col min="14254" max="14254" width="2.625" style="614" customWidth="1"/>
    <col min="14255" max="14256" width="0.5" style="614" customWidth="1"/>
    <col min="14257" max="14257" width="2.625" style="614" customWidth="1"/>
    <col min="14258" max="14259" width="0.5" style="614" customWidth="1"/>
    <col min="14260" max="14260" width="2.625" style="614" customWidth="1"/>
    <col min="14261" max="14262" width="0.5" style="614" customWidth="1"/>
    <col min="14263" max="14263" width="2.625" style="614" customWidth="1"/>
    <col min="14264" max="14265" width="0.5" style="614" customWidth="1"/>
    <col min="14266" max="14266" width="2.625" style="614" customWidth="1"/>
    <col min="14267" max="14268" width="0.5" style="614" customWidth="1"/>
    <col min="14269" max="14269" width="2.625" style="614" customWidth="1"/>
    <col min="14270" max="14271" width="0.5" style="614" customWidth="1"/>
    <col min="14272" max="14272" width="2.625" style="614" customWidth="1"/>
    <col min="14273" max="14274" width="0.5" style="614" customWidth="1"/>
    <col min="14275" max="14275" width="2.625" style="614" customWidth="1"/>
    <col min="14276" max="14277" width="0.5" style="614" customWidth="1"/>
    <col min="14278" max="14278" width="2.625" style="614" customWidth="1"/>
    <col min="14279" max="14280" width="0.5" style="614" customWidth="1"/>
    <col min="14281" max="14281" width="2.625" style="614" customWidth="1"/>
    <col min="14282" max="14283" width="0.5" style="614" customWidth="1"/>
    <col min="14284" max="14284" width="2.625" style="614" customWidth="1"/>
    <col min="14285" max="14286" width="0.5" style="614" customWidth="1"/>
    <col min="14287" max="14287" width="2.625" style="614" customWidth="1"/>
    <col min="14288" max="14289" width="0.5" style="614" customWidth="1"/>
    <col min="14290" max="14290" width="2.625" style="614" customWidth="1"/>
    <col min="14291" max="14292" width="0.5" style="614" customWidth="1"/>
    <col min="14293" max="14293" width="2.625" style="614" customWidth="1"/>
    <col min="14294" max="14295" width="0.5" style="614" customWidth="1"/>
    <col min="14296" max="14296" width="2.625" style="614" customWidth="1"/>
    <col min="14297" max="14298" width="0.5" style="614" customWidth="1"/>
    <col min="14299" max="14299" width="2.625" style="614" customWidth="1"/>
    <col min="14300" max="14301" width="0.5" style="614" customWidth="1"/>
    <col min="14302" max="14302" width="2.625" style="614" customWidth="1"/>
    <col min="14303" max="14304" width="0.5" style="614" customWidth="1"/>
    <col min="14305" max="14305" width="2.625" style="614" customWidth="1"/>
    <col min="14306" max="14307" width="0.5" style="614" customWidth="1"/>
    <col min="14308" max="14308" width="2.625" style="614" customWidth="1"/>
    <col min="14309" max="14310" width="0.5" style="614" customWidth="1"/>
    <col min="14311" max="14311" width="2.625" style="614" customWidth="1"/>
    <col min="14312" max="14313" width="0.5" style="614" customWidth="1"/>
    <col min="14314" max="14314" width="2.625" style="614" customWidth="1"/>
    <col min="14315" max="14316" width="0.5" style="614" customWidth="1"/>
    <col min="14317" max="14317" width="2.625" style="614" customWidth="1"/>
    <col min="14318" max="14319" width="0.5" style="614" customWidth="1"/>
    <col min="14320" max="14320" width="2.625" style="614" customWidth="1"/>
    <col min="14321" max="14343" width="9" style="614"/>
    <col min="14344" max="14344" width="0.5" style="614" customWidth="1"/>
    <col min="14345" max="14345" width="2.625" style="614" customWidth="1"/>
    <col min="14346" max="14347" width="0.5" style="614" customWidth="1"/>
    <col min="14348" max="14348" width="2.125" style="614" customWidth="1"/>
    <col min="14349" max="14350" width="0.5" style="614" customWidth="1"/>
    <col min="14351" max="14351" width="5.625" style="614" customWidth="1"/>
    <col min="14352" max="14353" width="0.5" style="614" customWidth="1"/>
    <col min="14354" max="14354" width="2.5" style="614" customWidth="1"/>
    <col min="14355" max="14356" width="0.5" style="614" customWidth="1"/>
    <col min="14357" max="14357" width="2.5" style="614" customWidth="1"/>
    <col min="14358" max="14359" width="0.5" style="614" customWidth="1"/>
    <col min="14360" max="14360" width="2.5" style="614" customWidth="1"/>
    <col min="14361" max="14362" width="0.5" style="614" customWidth="1"/>
    <col min="14363" max="14363" width="2.375" style="614" customWidth="1"/>
    <col min="14364" max="14365" width="0.5" style="614" customWidth="1"/>
    <col min="14366" max="14366" width="2.5" style="614" customWidth="1"/>
    <col min="14367" max="14368" width="0.5" style="614" customWidth="1"/>
    <col min="14369" max="14369" width="2.5" style="614" customWidth="1"/>
    <col min="14370" max="14371" width="0.5" style="614" customWidth="1"/>
    <col min="14372" max="14372" width="2.5" style="614" customWidth="1"/>
    <col min="14373" max="14374" width="0.5" style="614" customWidth="1"/>
    <col min="14375" max="14375" width="2.5" style="614" customWidth="1"/>
    <col min="14376" max="14377" width="0.5" style="614" customWidth="1"/>
    <col min="14378" max="14378" width="2.5" style="614" customWidth="1"/>
    <col min="14379" max="14380" width="0.5" style="614" customWidth="1"/>
    <col min="14381" max="14381" width="2.5" style="614" customWidth="1"/>
    <col min="14382" max="14383" width="0.5" style="614" customWidth="1"/>
    <col min="14384" max="14384" width="2.5" style="614" customWidth="1"/>
    <col min="14385" max="14386" width="0.5" style="614" customWidth="1"/>
    <col min="14387" max="14387" width="2.625" style="614" customWidth="1"/>
    <col min="14388" max="14389" width="0.5" style="614" customWidth="1"/>
    <col min="14390" max="14390" width="2.625" style="614" customWidth="1"/>
    <col min="14391" max="14392" width="0.5" style="614" customWidth="1"/>
    <col min="14393" max="14393" width="2.625" style="614" customWidth="1"/>
    <col min="14394" max="14395" width="0.5" style="614" customWidth="1"/>
    <col min="14396" max="14396" width="2.625" style="614" customWidth="1"/>
    <col min="14397" max="14398" width="0.5" style="614" customWidth="1"/>
    <col min="14399" max="14399" width="2.625" style="614" customWidth="1"/>
    <col min="14400" max="14401" width="0.5" style="614" customWidth="1"/>
    <col min="14402" max="14402" width="5.875" style="614" customWidth="1"/>
    <col min="14403" max="14404" width="0.5" style="614" customWidth="1"/>
    <col min="14405" max="14405" width="5.125" style="614" customWidth="1"/>
    <col min="14406" max="14407" width="0.5" style="614" customWidth="1"/>
    <col min="14408" max="14408" width="3.125" style="614" customWidth="1"/>
    <col min="14409" max="14410" width="0.5" style="614" customWidth="1"/>
    <col min="14411" max="14411" width="2.875" style="614" customWidth="1"/>
    <col min="14412" max="14413" width="0.5" style="614" customWidth="1"/>
    <col min="14414" max="14414" width="3.125" style="614" customWidth="1"/>
    <col min="14415" max="14416" width="0.5" style="614" customWidth="1"/>
    <col min="14417" max="14417" width="2.875" style="614" customWidth="1"/>
    <col min="14418" max="14419" width="0.5" style="614" customWidth="1"/>
    <col min="14420" max="14420" width="3.125" style="614" customWidth="1"/>
    <col min="14421" max="14422" width="0.5" style="614" customWidth="1"/>
    <col min="14423" max="14423" width="2.875" style="614" customWidth="1"/>
    <col min="14424" max="14425" width="0.5" style="614" customWidth="1"/>
    <col min="14426" max="14426" width="3.125" style="614" customWidth="1"/>
    <col min="14427" max="14428" width="0.5" style="614" customWidth="1"/>
    <col min="14429" max="14429" width="2.875" style="614" customWidth="1"/>
    <col min="14430" max="14431" width="0.5" style="614" customWidth="1"/>
    <col min="14432" max="14432" width="3.125" style="614" customWidth="1"/>
    <col min="14433" max="14434" width="0.5" style="614" customWidth="1"/>
    <col min="14435" max="14435" width="2.875" style="614" customWidth="1"/>
    <col min="14436" max="14437" width="0.5" style="614" customWidth="1"/>
    <col min="14438" max="14438" width="3.125" style="614" customWidth="1"/>
    <col min="14439" max="14440" width="0.5" style="614" customWidth="1"/>
    <col min="14441" max="14441" width="2.875" style="614" customWidth="1"/>
    <col min="14442" max="14443" width="0.5" style="614" customWidth="1"/>
    <col min="14444" max="14444" width="3.375" style="614" customWidth="1"/>
    <col min="14445" max="14445" width="0.375" style="614" customWidth="1"/>
    <col min="14446" max="14446" width="0.5" style="614" customWidth="1"/>
    <col min="14447" max="14447" width="3.375" style="614" customWidth="1"/>
    <col min="14448" max="14449" width="0.5" style="614" customWidth="1"/>
    <col min="14450" max="14450" width="2.625" style="614" customWidth="1"/>
    <col min="14451" max="14452" width="0.5" style="614" customWidth="1"/>
    <col min="14453" max="14453" width="2.625" style="614" customWidth="1"/>
    <col min="14454" max="14455" width="0.5" style="614" customWidth="1"/>
    <col min="14456" max="14456" width="2.625" style="614" customWidth="1"/>
    <col min="14457" max="14458" width="0.5" style="614" customWidth="1"/>
    <col min="14459" max="14459" width="2.625" style="614" customWidth="1"/>
    <col min="14460" max="14461" width="0.5" style="614" customWidth="1"/>
    <col min="14462" max="14462" width="2.625" style="614" customWidth="1"/>
    <col min="14463" max="14464" width="0.5" style="614" customWidth="1"/>
    <col min="14465" max="14465" width="2.625" style="614" customWidth="1"/>
    <col min="14466" max="14467" width="0.5" style="614" customWidth="1"/>
    <col min="14468" max="14468" width="2.625" style="614" customWidth="1"/>
    <col min="14469" max="14470" width="0.5" style="614" customWidth="1"/>
    <col min="14471" max="14471" width="2.625" style="614" customWidth="1"/>
    <col min="14472" max="14473" width="0.5" style="614" customWidth="1"/>
    <col min="14474" max="14474" width="2.625" style="614" customWidth="1"/>
    <col min="14475" max="14476" width="0.5" style="614" customWidth="1"/>
    <col min="14477" max="14477" width="2.625" style="614" customWidth="1"/>
    <col min="14478" max="14479" width="0.5" style="614" customWidth="1"/>
    <col min="14480" max="14480" width="2.625" style="614" customWidth="1"/>
    <col min="14481" max="14482" width="0.5" style="614" customWidth="1"/>
    <col min="14483" max="14483" width="2.625" style="614" customWidth="1"/>
    <col min="14484" max="14485" width="0.5" style="614" customWidth="1"/>
    <col min="14486" max="14486" width="2.625" style="614" customWidth="1"/>
    <col min="14487" max="14488" width="0.5" style="614" customWidth="1"/>
    <col min="14489" max="14489" width="2.625" style="614" customWidth="1"/>
    <col min="14490" max="14491" width="0.5" style="614" customWidth="1"/>
    <col min="14492" max="14492" width="2.625" style="614" customWidth="1"/>
    <col min="14493" max="14494" width="0.5" style="614" customWidth="1"/>
    <col min="14495" max="14495" width="2.625" style="614" customWidth="1"/>
    <col min="14496" max="14497" width="0.5" style="614" customWidth="1"/>
    <col min="14498" max="14498" width="2.625" style="614" customWidth="1"/>
    <col min="14499" max="14500" width="0.5" style="614" customWidth="1"/>
    <col min="14501" max="14501" width="2.625" style="614" customWidth="1"/>
    <col min="14502" max="14503" width="0.5" style="614" customWidth="1"/>
    <col min="14504" max="14504" width="2.625" style="614" customWidth="1"/>
    <col min="14505" max="14506" width="0.5" style="614" customWidth="1"/>
    <col min="14507" max="14507" width="2.625" style="614" customWidth="1"/>
    <col min="14508" max="14509" width="0.5" style="614" customWidth="1"/>
    <col min="14510" max="14510" width="2.625" style="614" customWidth="1"/>
    <col min="14511" max="14512" width="0.5" style="614" customWidth="1"/>
    <col min="14513" max="14513" width="2.625" style="614" customWidth="1"/>
    <col min="14514" max="14515" width="0.5" style="614" customWidth="1"/>
    <col min="14516" max="14516" width="2.625" style="614" customWidth="1"/>
    <col min="14517" max="14518" width="0.5" style="614" customWidth="1"/>
    <col min="14519" max="14519" width="2.625" style="614" customWidth="1"/>
    <col min="14520" max="14521" width="0.5" style="614" customWidth="1"/>
    <col min="14522" max="14522" width="2.625" style="614" customWidth="1"/>
    <col min="14523" max="14524" width="0.5" style="614" customWidth="1"/>
    <col min="14525" max="14525" width="2.625" style="614" customWidth="1"/>
    <col min="14526" max="14527" width="0.5" style="614" customWidth="1"/>
    <col min="14528" max="14528" width="2.625" style="614" customWidth="1"/>
    <col min="14529" max="14530" width="0.5" style="614" customWidth="1"/>
    <col min="14531" max="14531" width="2.625" style="614" customWidth="1"/>
    <col min="14532" max="14533" width="0.5" style="614" customWidth="1"/>
    <col min="14534" max="14534" width="2.625" style="614" customWidth="1"/>
    <col min="14535" max="14536" width="0.5" style="614" customWidth="1"/>
    <col min="14537" max="14537" width="2.625" style="614" customWidth="1"/>
    <col min="14538" max="14539" width="0.5" style="614" customWidth="1"/>
    <col min="14540" max="14540" width="2.625" style="614" customWidth="1"/>
    <col min="14541" max="14542" width="0.5" style="614" customWidth="1"/>
    <col min="14543" max="14543" width="2.625" style="614" customWidth="1"/>
    <col min="14544" max="14545" width="0.5" style="614" customWidth="1"/>
    <col min="14546" max="14546" width="2.625" style="614" customWidth="1"/>
    <col min="14547" max="14548" width="0.5" style="614" customWidth="1"/>
    <col min="14549" max="14549" width="2.625" style="614" customWidth="1"/>
    <col min="14550" max="14551" width="0.5" style="614" customWidth="1"/>
    <col min="14552" max="14552" width="2.625" style="614" customWidth="1"/>
    <col min="14553" max="14554" width="0.5" style="614" customWidth="1"/>
    <col min="14555" max="14555" width="2.625" style="614" customWidth="1"/>
    <col min="14556" max="14557" width="0.5" style="614" customWidth="1"/>
    <col min="14558" max="14558" width="2.625" style="614" customWidth="1"/>
    <col min="14559" max="14560" width="0.5" style="614" customWidth="1"/>
    <col min="14561" max="14561" width="2.625" style="614" customWidth="1"/>
    <col min="14562" max="14563" width="0.5" style="614" customWidth="1"/>
    <col min="14564" max="14564" width="2.625" style="614" customWidth="1"/>
    <col min="14565" max="14566" width="0.5" style="614" customWidth="1"/>
    <col min="14567" max="14567" width="2.625" style="614" customWidth="1"/>
    <col min="14568" max="14569" width="0.5" style="614" customWidth="1"/>
    <col min="14570" max="14570" width="2.625" style="614" customWidth="1"/>
    <col min="14571" max="14572" width="0.5" style="614" customWidth="1"/>
    <col min="14573" max="14573" width="2.625" style="614" customWidth="1"/>
    <col min="14574" max="14575" width="0.5" style="614" customWidth="1"/>
    <col min="14576" max="14576" width="2.625" style="614" customWidth="1"/>
    <col min="14577" max="14599" width="9" style="614"/>
    <col min="14600" max="14600" width="0.5" style="614" customWidth="1"/>
    <col min="14601" max="14601" width="2.625" style="614" customWidth="1"/>
    <col min="14602" max="14603" width="0.5" style="614" customWidth="1"/>
    <col min="14604" max="14604" width="2.125" style="614" customWidth="1"/>
    <col min="14605" max="14606" width="0.5" style="614" customWidth="1"/>
    <col min="14607" max="14607" width="5.625" style="614" customWidth="1"/>
    <col min="14608" max="14609" width="0.5" style="614" customWidth="1"/>
    <col min="14610" max="14610" width="2.5" style="614" customWidth="1"/>
    <col min="14611" max="14612" width="0.5" style="614" customWidth="1"/>
    <col min="14613" max="14613" width="2.5" style="614" customWidth="1"/>
    <col min="14614" max="14615" width="0.5" style="614" customWidth="1"/>
    <col min="14616" max="14616" width="2.5" style="614" customWidth="1"/>
    <col min="14617" max="14618" width="0.5" style="614" customWidth="1"/>
    <col min="14619" max="14619" width="2.375" style="614" customWidth="1"/>
    <col min="14620" max="14621" width="0.5" style="614" customWidth="1"/>
    <col min="14622" max="14622" width="2.5" style="614" customWidth="1"/>
    <col min="14623" max="14624" width="0.5" style="614" customWidth="1"/>
    <col min="14625" max="14625" width="2.5" style="614" customWidth="1"/>
    <col min="14626" max="14627" width="0.5" style="614" customWidth="1"/>
    <col min="14628" max="14628" width="2.5" style="614" customWidth="1"/>
    <col min="14629" max="14630" width="0.5" style="614" customWidth="1"/>
    <col min="14631" max="14631" width="2.5" style="614" customWidth="1"/>
    <col min="14632" max="14633" width="0.5" style="614" customWidth="1"/>
    <col min="14634" max="14634" width="2.5" style="614" customWidth="1"/>
    <col min="14635" max="14636" width="0.5" style="614" customWidth="1"/>
    <col min="14637" max="14637" width="2.5" style="614" customWidth="1"/>
    <col min="14638" max="14639" width="0.5" style="614" customWidth="1"/>
    <col min="14640" max="14640" width="2.5" style="614" customWidth="1"/>
    <col min="14641" max="14642" width="0.5" style="614" customWidth="1"/>
    <col min="14643" max="14643" width="2.625" style="614" customWidth="1"/>
    <col min="14644" max="14645" width="0.5" style="614" customWidth="1"/>
    <col min="14646" max="14646" width="2.625" style="614" customWidth="1"/>
    <col min="14647" max="14648" width="0.5" style="614" customWidth="1"/>
    <col min="14649" max="14649" width="2.625" style="614" customWidth="1"/>
    <col min="14650" max="14651" width="0.5" style="614" customWidth="1"/>
    <col min="14652" max="14652" width="2.625" style="614" customWidth="1"/>
    <col min="14653" max="14654" width="0.5" style="614" customWidth="1"/>
    <col min="14655" max="14655" width="2.625" style="614" customWidth="1"/>
    <col min="14656" max="14657" width="0.5" style="614" customWidth="1"/>
    <col min="14658" max="14658" width="5.875" style="614" customWidth="1"/>
    <col min="14659" max="14660" width="0.5" style="614" customWidth="1"/>
    <col min="14661" max="14661" width="5.125" style="614" customWidth="1"/>
    <col min="14662" max="14663" width="0.5" style="614" customWidth="1"/>
    <col min="14664" max="14664" width="3.125" style="614" customWidth="1"/>
    <col min="14665" max="14666" width="0.5" style="614" customWidth="1"/>
    <col min="14667" max="14667" width="2.875" style="614" customWidth="1"/>
    <col min="14668" max="14669" width="0.5" style="614" customWidth="1"/>
    <col min="14670" max="14670" width="3.125" style="614" customWidth="1"/>
    <col min="14671" max="14672" width="0.5" style="614" customWidth="1"/>
    <col min="14673" max="14673" width="2.875" style="614" customWidth="1"/>
    <col min="14674" max="14675" width="0.5" style="614" customWidth="1"/>
    <col min="14676" max="14676" width="3.125" style="614" customWidth="1"/>
    <col min="14677" max="14678" width="0.5" style="614" customWidth="1"/>
    <col min="14679" max="14679" width="2.875" style="614" customWidth="1"/>
    <col min="14680" max="14681" width="0.5" style="614" customWidth="1"/>
    <col min="14682" max="14682" width="3.125" style="614" customWidth="1"/>
    <col min="14683" max="14684" width="0.5" style="614" customWidth="1"/>
    <col min="14685" max="14685" width="2.875" style="614" customWidth="1"/>
    <col min="14686" max="14687" width="0.5" style="614" customWidth="1"/>
    <col min="14688" max="14688" width="3.125" style="614" customWidth="1"/>
    <col min="14689" max="14690" width="0.5" style="614" customWidth="1"/>
    <col min="14691" max="14691" width="2.875" style="614" customWidth="1"/>
    <col min="14692" max="14693" width="0.5" style="614" customWidth="1"/>
    <col min="14694" max="14694" width="3.125" style="614" customWidth="1"/>
    <col min="14695" max="14696" width="0.5" style="614" customWidth="1"/>
    <col min="14697" max="14697" width="2.875" style="614" customWidth="1"/>
    <col min="14698" max="14699" width="0.5" style="614" customWidth="1"/>
    <col min="14700" max="14700" width="3.375" style="614" customWidth="1"/>
    <col min="14701" max="14701" width="0.375" style="614" customWidth="1"/>
    <col min="14702" max="14702" width="0.5" style="614" customWidth="1"/>
    <col min="14703" max="14703" width="3.375" style="614" customWidth="1"/>
    <col min="14704" max="14705" width="0.5" style="614" customWidth="1"/>
    <col min="14706" max="14706" width="2.625" style="614" customWidth="1"/>
    <col min="14707" max="14708" width="0.5" style="614" customWidth="1"/>
    <col min="14709" max="14709" width="2.625" style="614" customWidth="1"/>
    <col min="14710" max="14711" width="0.5" style="614" customWidth="1"/>
    <col min="14712" max="14712" width="2.625" style="614" customWidth="1"/>
    <col min="14713" max="14714" width="0.5" style="614" customWidth="1"/>
    <col min="14715" max="14715" width="2.625" style="614" customWidth="1"/>
    <col min="14716" max="14717" width="0.5" style="614" customWidth="1"/>
    <col min="14718" max="14718" width="2.625" style="614" customWidth="1"/>
    <col min="14719" max="14720" width="0.5" style="614" customWidth="1"/>
    <col min="14721" max="14721" width="2.625" style="614" customWidth="1"/>
    <col min="14722" max="14723" width="0.5" style="614" customWidth="1"/>
    <col min="14724" max="14724" width="2.625" style="614" customWidth="1"/>
    <col min="14725" max="14726" width="0.5" style="614" customWidth="1"/>
    <col min="14727" max="14727" width="2.625" style="614" customWidth="1"/>
    <col min="14728" max="14729" width="0.5" style="614" customWidth="1"/>
    <col min="14730" max="14730" width="2.625" style="614" customWidth="1"/>
    <col min="14731" max="14732" width="0.5" style="614" customWidth="1"/>
    <col min="14733" max="14733" width="2.625" style="614" customWidth="1"/>
    <col min="14734" max="14735" width="0.5" style="614" customWidth="1"/>
    <col min="14736" max="14736" width="2.625" style="614" customWidth="1"/>
    <col min="14737" max="14738" width="0.5" style="614" customWidth="1"/>
    <col min="14739" max="14739" width="2.625" style="614" customWidth="1"/>
    <col min="14740" max="14741" width="0.5" style="614" customWidth="1"/>
    <col min="14742" max="14742" width="2.625" style="614" customWidth="1"/>
    <col min="14743" max="14744" width="0.5" style="614" customWidth="1"/>
    <col min="14745" max="14745" width="2.625" style="614" customWidth="1"/>
    <col min="14746" max="14747" width="0.5" style="614" customWidth="1"/>
    <col min="14748" max="14748" width="2.625" style="614" customWidth="1"/>
    <col min="14749" max="14750" width="0.5" style="614" customWidth="1"/>
    <col min="14751" max="14751" width="2.625" style="614" customWidth="1"/>
    <col min="14752" max="14753" width="0.5" style="614" customWidth="1"/>
    <col min="14754" max="14754" width="2.625" style="614" customWidth="1"/>
    <col min="14755" max="14756" width="0.5" style="614" customWidth="1"/>
    <col min="14757" max="14757" width="2.625" style="614" customWidth="1"/>
    <col min="14758" max="14759" width="0.5" style="614" customWidth="1"/>
    <col min="14760" max="14760" width="2.625" style="614" customWidth="1"/>
    <col min="14761" max="14762" width="0.5" style="614" customWidth="1"/>
    <col min="14763" max="14763" width="2.625" style="614" customWidth="1"/>
    <col min="14764" max="14765" width="0.5" style="614" customWidth="1"/>
    <col min="14766" max="14766" width="2.625" style="614" customWidth="1"/>
    <col min="14767" max="14768" width="0.5" style="614" customWidth="1"/>
    <col min="14769" max="14769" width="2.625" style="614" customWidth="1"/>
    <col min="14770" max="14771" width="0.5" style="614" customWidth="1"/>
    <col min="14772" max="14772" width="2.625" style="614" customWidth="1"/>
    <col min="14773" max="14774" width="0.5" style="614" customWidth="1"/>
    <col min="14775" max="14775" width="2.625" style="614" customWidth="1"/>
    <col min="14776" max="14777" width="0.5" style="614" customWidth="1"/>
    <col min="14778" max="14778" width="2.625" style="614" customWidth="1"/>
    <col min="14779" max="14780" width="0.5" style="614" customWidth="1"/>
    <col min="14781" max="14781" width="2.625" style="614" customWidth="1"/>
    <col min="14782" max="14783" width="0.5" style="614" customWidth="1"/>
    <col min="14784" max="14784" width="2.625" style="614" customWidth="1"/>
    <col min="14785" max="14786" width="0.5" style="614" customWidth="1"/>
    <col min="14787" max="14787" width="2.625" style="614" customWidth="1"/>
    <col min="14788" max="14789" width="0.5" style="614" customWidth="1"/>
    <col min="14790" max="14790" width="2.625" style="614" customWidth="1"/>
    <col min="14791" max="14792" width="0.5" style="614" customWidth="1"/>
    <col min="14793" max="14793" width="2.625" style="614" customWidth="1"/>
    <col min="14794" max="14795" width="0.5" style="614" customWidth="1"/>
    <col min="14796" max="14796" width="2.625" style="614" customWidth="1"/>
    <col min="14797" max="14798" width="0.5" style="614" customWidth="1"/>
    <col min="14799" max="14799" width="2.625" style="614" customWidth="1"/>
    <col min="14800" max="14801" width="0.5" style="614" customWidth="1"/>
    <col min="14802" max="14802" width="2.625" style="614" customWidth="1"/>
    <col min="14803" max="14804" width="0.5" style="614" customWidth="1"/>
    <col min="14805" max="14805" width="2.625" style="614" customWidth="1"/>
    <col min="14806" max="14807" width="0.5" style="614" customWidth="1"/>
    <col min="14808" max="14808" width="2.625" style="614" customWidth="1"/>
    <col min="14809" max="14810" width="0.5" style="614" customWidth="1"/>
    <col min="14811" max="14811" width="2.625" style="614" customWidth="1"/>
    <col min="14812" max="14813" width="0.5" style="614" customWidth="1"/>
    <col min="14814" max="14814" width="2.625" style="614" customWidth="1"/>
    <col min="14815" max="14816" width="0.5" style="614" customWidth="1"/>
    <col min="14817" max="14817" width="2.625" style="614" customWidth="1"/>
    <col min="14818" max="14819" width="0.5" style="614" customWidth="1"/>
    <col min="14820" max="14820" width="2.625" style="614" customWidth="1"/>
    <col min="14821" max="14822" width="0.5" style="614" customWidth="1"/>
    <col min="14823" max="14823" width="2.625" style="614" customWidth="1"/>
    <col min="14824" max="14825" width="0.5" style="614" customWidth="1"/>
    <col min="14826" max="14826" width="2.625" style="614" customWidth="1"/>
    <col min="14827" max="14828" width="0.5" style="614" customWidth="1"/>
    <col min="14829" max="14829" width="2.625" style="614" customWidth="1"/>
    <col min="14830" max="14831" width="0.5" style="614" customWidth="1"/>
    <col min="14832" max="14832" width="2.625" style="614" customWidth="1"/>
    <col min="14833" max="14855" width="9" style="614"/>
    <col min="14856" max="14856" width="0.5" style="614" customWidth="1"/>
    <col min="14857" max="14857" width="2.625" style="614" customWidth="1"/>
    <col min="14858" max="14859" width="0.5" style="614" customWidth="1"/>
    <col min="14860" max="14860" width="2.125" style="614" customWidth="1"/>
    <col min="14861" max="14862" width="0.5" style="614" customWidth="1"/>
    <col min="14863" max="14863" width="5.625" style="614" customWidth="1"/>
    <col min="14864" max="14865" width="0.5" style="614" customWidth="1"/>
    <col min="14866" max="14866" width="2.5" style="614" customWidth="1"/>
    <col min="14867" max="14868" width="0.5" style="614" customWidth="1"/>
    <col min="14869" max="14869" width="2.5" style="614" customWidth="1"/>
    <col min="14870" max="14871" width="0.5" style="614" customWidth="1"/>
    <col min="14872" max="14872" width="2.5" style="614" customWidth="1"/>
    <col min="14873" max="14874" width="0.5" style="614" customWidth="1"/>
    <col min="14875" max="14875" width="2.375" style="614" customWidth="1"/>
    <col min="14876" max="14877" width="0.5" style="614" customWidth="1"/>
    <col min="14878" max="14878" width="2.5" style="614" customWidth="1"/>
    <col min="14879" max="14880" width="0.5" style="614" customWidth="1"/>
    <col min="14881" max="14881" width="2.5" style="614" customWidth="1"/>
    <col min="14882" max="14883" width="0.5" style="614" customWidth="1"/>
    <col min="14884" max="14884" width="2.5" style="614" customWidth="1"/>
    <col min="14885" max="14886" width="0.5" style="614" customWidth="1"/>
    <col min="14887" max="14887" width="2.5" style="614" customWidth="1"/>
    <col min="14888" max="14889" width="0.5" style="614" customWidth="1"/>
    <col min="14890" max="14890" width="2.5" style="614" customWidth="1"/>
    <col min="14891" max="14892" width="0.5" style="614" customWidth="1"/>
    <col min="14893" max="14893" width="2.5" style="614" customWidth="1"/>
    <col min="14894" max="14895" width="0.5" style="614" customWidth="1"/>
    <col min="14896" max="14896" width="2.5" style="614" customWidth="1"/>
    <col min="14897" max="14898" width="0.5" style="614" customWidth="1"/>
    <col min="14899" max="14899" width="2.625" style="614" customWidth="1"/>
    <col min="14900" max="14901" width="0.5" style="614" customWidth="1"/>
    <col min="14902" max="14902" width="2.625" style="614" customWidth="1"/>
    <col min="14903" max="14904" width="0.5" style="614" customWidth="1"/>
    <col min="14905" max="14905" width="2.625" style="614" customWidth="1"/>
    <col min="14906" max="14907" width="0.5" style="614" customWidth="1"/>
    <col min="14908" max="14908" width="2.625" style="614" customWidth="1"/>
    <col min="14909" max="14910" width="0.5" style="614" customWidth="1"/>
    <col min="14911" max="14911" width="2.625" style="614" customWidth="1"/>
    <col min="14912" max="14913" width="0.5" style="614" customWidth="1"/>
    <col min="14914" max="14914" width="5.875" style="614" customWidth="1"/>
    <col min="14915" max="14916" width="0.5" style="614" customWidth="1"/>
    <col min="14917" max="14917" width="5.125" style="614" customWidth="1"/>
    <col min="14918" max="14919" width="0.5" style="614" customWidth="1"/>
    <col min="14920" max="14920" width="3.125" style="614" customWidth="1"/>
    <col min="14921" max="14922" width="0.5" style="614" customWidth="1"/>
    <col min="14923" max="14923" width="2.875" style="614" customWidth="1"/>
    <col min="14924" max="14925" width="0.5" style="614" customWidth="1"/>
    <col min="14926" max="14926" width="3.125" style="614" customWidth="1"/>
    <col min="14927" max="14928" width="0.5" style="614" customWidth="1"/>
    <col min="14929" max="14929" width="2.875" style="614" customWidth="1"/>
    <col min="14930" max="14931" width="0.5" style="614" customWidth="1"/>
    <col min="14932" max="14932" width="3.125" style="614" customWidth="1"/>
    <col min="14933" max="14934" width="0.5" style="614" customWidth="1"/>
    <col min="14935" max="14935" width="2.875" style="614" customWidth="1"/>
    <col min="14936" max="14937" width="0.5" style="614" customWidth="1"/>
    <col min="14938" max="14938" width="3.125" style="614" customWidth="1"/>
    <col min="14939" max="14940" width="0.5" style="614" customWidth="1"/>
    <col min="14941" max="14941" width="2.875" style="614" customWidth="1"/>
    <col min="14942" max="14943" width="0.5" style="614" customWidth="1"/>
    <col min="14944" max="14944" width="3.125" style="614" customWidth="1"/>
    <col min="14945" max="14946" width="0.5" style="614" customWidth="1"/>
    <col min="14947" max="14947" width="2.875" style="614" customWidth="1"/>
    <col min="14948" max="14949" width="0.5" style="614" customWidth="1"/>
    <col min="14950" max="14950" width="3.125" style="614" customWidth="1"/>
    <col min="14951" max="14952" width="0.5" style="614" customWidth="1"/>
    <col min="14953" max="14953" width="2.875" style="614" customWidth="1"/>
    <col min="14954" max="14955" width="0.5" style="614" customWidth="1"/>
    <col min="14956" max="14956" width="3.375" style="614" customWidth="1"/>
    <col min="14957" max="14957" width="0.375" style="614" customWidth="1"/>
    <col min="14958" max="14958" width="0.5" style="614" customWidth="1"/>
    <col min="14959" max="14959" width="3.375" style="614" customWidth="1"/>
    <col min="14960" max="14961" width="0.5" style="614" customWidth="1"/>
    <col min="14962" max="14962" width="2.625" style="614" customWidth="1"/>
    <col min="14963" max="14964" width="0.5" style="614" customWidth="1"/>
    <col min="14965" max="14965" width="2.625" style="614" customWidth="1"/>
    <col min="14966" max="14967" width="0.5" style="614" customWidth="1"/>
    <col min="14968" max="14968" width="2.625" style="614" customWidth="1"/>
    <col min="14969" max="14970" width="0.5" style="614" customWidth="1"/>
    <col min="14971" max="14971" width="2.625" style="614" customWidth="1"/>
    <col min="14972" max="14973" width="0.5" style="614" customWidth="1"/>
    <col min="14974" max="14974" width="2.625" style="614" customWidth="1"/>
    <col min="14975" max="14976" width="0.5" style="614" customWidth="1"/>
    <col min="14977" max="14977" width="2.625" style="614" customWidth="1"/>
    <col min="14978" max="14979" width="0.5" style="614" customWidth="1"/>
    <col min="14980" max="14980" width="2.625" style="614" customWidth="1"/>
    <col min="14981" max="14982" width="0.5" style="614" customWidth="1"/>
    <col min="14983" max="14983" width="2.625" style="614" customWidth="1"/>
    <col min="14984" max="14985" width="0.5" style="614" customWidth="1"/>
    <col min="14986" max="14986" width="2.625" style="614" customWidth="1"/>
    <col min="14987" max="14988" width="0.5" style="614" customWidth="1"/>
    <col min="14989" max="14989" width="2.625" style="614" customWidth="1"/>
    <col min="14990" max="14991" width="0.5" style="614" customWidth="1"/>
    <col min="14992" max="14992" width="2.625" style="614" customWidth="1"/>
    <col min="14993" max="14994" width="0.5" style="614" customWidth="1"/>
    <col min="14995" max="14995" width="2.625" style="614" customWidth="1"/>
    <col min="14996" max="14997" width="0.5" style="614" customWidth="1"/>
    <col min="14998" max="14998" width="2.625" style="614" customWidth="1"/>
    <col min="14999" max="15000" width="0.5" style="614" customWidth="1"/>
    <col min="15001" max="15001" width="2.625" style="614" customWidth="1"/>
    <col min="15002" max="15003" width="0.5" style="614" customWidth="1"/>
    <col min="15004" max="15004" width="2.625" style="614" customWidth="1"/>
    <col min="15005" max="15006" width="0.5" style="614" customWidth="1"/>
    <col min="15007" max="15007" width="2.625" style="614" customWidth="1"/>
    <col min="15008" max="15009" width="0.5" style="614" customWidth="1"/>
    <col min="15010" max="15010" width="2.625" style="614" customWidth="1"/>
    <col min="15011" max="15012" width="0.5" style="614" customWidth="1"/>
    <col min="15013" max="15013" width="2.625" style="614" customWidth="1"/>
    <col min="15014" max="15015" width="0.5" style="614" customWidth="1"/>
    <col min="15016" max="15016" width="2.625" style="614" customWidth="1"/>
    <col min="15017" max="15018" width="0.5" style="614" customWidth="1"/>
    <col min="15019" max="15019" width="2.625" style="614" customWidth="1"/>
    <col min="15020" max="15021" width="0.5" style="614" customWidth="1"/>
    <col min="15022" max="15022" width="2.625" style="614" customWidth="1"/>
    <col min="15023" max="15024" width="0.5" style="614" customWidth="1"/>
    <col min="15025" max="15025" width="2.625" style="614" customWidth="1"/>
    <col min="15026" max="15027" width="0.5" style="614" customWidth="1"/>
    <col min="15028" max="15028" width="2.625" style="614" customWidth="1"/>
    <col min="15029" max="15030" width="0.5" style="614" customWidth="1"/>
    <col min="15031" max="15031" width="2.625" style="614" customWidth="1"/>
    <col min="15032" max="15033" width="0.5" style="614" customWidth="1"/>
    <col min="15034" max="15034" width="2.625" style="614" customWidth="1"/>
    <col min="15035" max="15036" width="0.5" style="614" customWidth="1"/>
    <col min="15037" max="15037" width="2.625" style="614" customWidth="1"/>
    <col min="15038" max="15039" width="0.5" style="614" customWidth="1"/>
    <col min="15040" max="15040" width="2.625" style="614" customWidth="1"/>
    <col min="15041" max="15042" width="0.5" style="614" customWidth="1"/>
    <col min="15043" max="15043" width="2.625" style="614" customWidth="1"/>
    <col min="15044" max="15045" width="0.5" style="614" customWidth="1"/>
    <col min="15046" max="15046" width="2.625" style="614" customWidth="1"/>
    <col min="15047" max="15048" width="0.5" style="614" customWidth="1"/>
    <col min="15049" max="15049" width="2.625" style="614" customWidth="1"/>
    <col min="15050" max="15051" width="0.5" style="614" customWidth="1"/>
    <col min="15052" max="15052" width="2.625" style="614" customWidth="1"/>
    <col min="15053" max="15054" width="0.5" style="614" customWidth="1"/>
    <col min="15055" max="15055" width="2.625" style="614" customWidth="1"/>
    <col min="15056" max="15057" width="0.5" style="614" customWidth="1"/>
    <col min="15058" max="15058" width="2.625" style="614" customWidth="1"/>
    <col min="15059" max="15060" width="0.5" style="614" customWidth="1"/>
    <col min="15061" max="15061" width="2.625" style="614" customWidth="1"/>
    <col min="15062" max="15063" width="0.5" style="614" customWidth="1"/>
    <col min="15064" max="15064" width="2.625" style="614" customWidth="1"/>
    <col min="15065" max="15066" width="0.5" style="614" customWidth="1"/>
    <col min="15067" max="15067" width="2.625" style="614" customWidth="1"/>
    <col min="15068" max="15069" width="0.5" style="614" customWidth="1"/>
    <col min="15070" max="15070" width="2.625" style="614" customWidth="1"/>
    <col min="15071" max="15072" width="0.5" style="614" customWidth="1"/>
    <col min="15073" max="15073" width="2.625" style="614" customWidth="1"/>
    <col min="15074" max="15075" width="0.5" style="614" customWidth="1"/>
    <col min="15076" max="15076" width="2.625" style="614" customWidth="1"/>
    <col min="15077" max="15078" width="0.5" style="614" customWidth="1"/>
    <col min="15079" max="15079" width="2.625" style="614" customWidth="1"/>
    <col min="15080" max="15081" width="0.5" style="614" customWidth="1"/>
    <col min="15082" max="15082" width="2.625" style="614" customWidth="1"/>
    <col min="15083" max="15084" width="0.5" style="614" customWidth="1"/>
    <col min="15085" max="15085" width="2.625" style="614" customWidth="1"/>
    <col min="15086" max="15087" width="0.5" style="614" customWidth="1"/>
    <col min="15088" max="15088" width="2.625" style="614" customWidth="1"/>
    <col min="15089" max="15111" width="9" style="614"/>
    <col min="15112" max="15112" width="0.5" style="614" customWidth="1"/>
    <col min="15113" max="15113" width="2.625" style="614" customWidth="1"/>
    <col min="15114" max="15115" width="0.5" style="614" customWidth="1"/>
    <col min="15116" max="15116" width="2.125" style="614" customWidth="1"/>
    <col min="15117" max="15118" width="0.5" style="614" customWidth="1"/>
    <col min="15119" max="15119" width="5.625" style="614" customWidth="1"/>
    <col min="15120" max="15121" width="0.5" style="614" customWidth="1"/>
    <col min="15122" max="15122" width="2.5" style="614" customWidth="1"/>
    <col min="15123" max="15124" width="0.5" style="614" customWidth="1"/>
    <col min="15125" max="15125" width="2.5" style="614" customWidth="1"/>
    <col min="15126" max="15127" width="0.5" style="614" customWidth="1"/>
    <col min="15128" max="15128" width="2.5" style="614" customWidth="1"/>
    <col min="15129" max="15130" width="0.5" style="614" customWidth="1"/>
    <col min="15131" max="15131" width="2.375" style="614" customWidth="1"/>
    <col min="15132" max="15133" width="0.5" style="614" customWidth="1"/>
    <col min="15134" max="15134" width="2.5" style="614" customWidth="1"/>
    <col min="15135" max="15136" width="0.5" style="614" customWidth="1"/>
    <col min="15137" max="15137" width="2.5" style="614" customWidth="1"/>
    <col min="15138" max="15139" width="0.5" style="614" customWidth="1"/>
    <col min="15140" max="15140" width="2.5" style="614" customWidth="1"/>
    <col min="15141" max="15142" width="0.5" style="614" customWidth="1"/>
    <col min="15143" max="15143" width="2.5" style="614" customWidth="1"/>
    <col min="15144" max="15145" width="0.5" style="614" customWidth="1"/>
    <col min="15146" max="15146" width="2.5" style="614" customWidth="1"/>
    <col min="15147" max="15148" width="0.5" style="614" customWidth="1"/>
    <col min="15149" max="15149" width="2.5" style="614" customWidth="1"/>
    <col min="15150" max="15151" width="0.5" style="614" customWidth="1"/>
    <col min="15152" max="15152" width="2.5" style="614" customWidth="1"/>
    <col min="15153" max="15154" width="0.5" style="614" customWidth="1"/>
    <col min="15155" max="15155" width="2.625" style="614" customWidth="1"/>
    <col min="15156" max="15157" width="0.5" style="614" customWidth="1"/>
    <col min="15158" max="15158" width="2.625" style="614" customWidth="1"/>
    <col min="15159" max="15160" width="0.5" style="614" customWidth="1"/>
    <col min="15161" max="15161" width="2.625" style="614" customWidth="1"/>
    <col min="15162" max="15163" width="0.5" style="614" customWidth="1"/>
    <col min="15164" max="15164" width="2.625" style="614" customWidth="1"/>
    <col min="15165" max="15166" width="0.5" style="614" customWidth="1"/>
    <col min="15167" max="15167" width="2.625" style="614" customWidth="1"/>
    <col min="15168" max="15169" width="0.5" style="614" customWidth="1"/>
    <col min="15170" max="15170" width="5.875" style="614" customWidth="1"/>
    <col min="15171" max="15172" width="0.5" style="614" customWidth="1"/>
    <col min="15173" max="15173" width="5.125" style="614" customWidth="1"/>
    <col min="15174" max="15175" width="0.5" style="614" customWidth="1"/>
    <col min="15176" max="15176" width="3.125" style="614" customWidth="1"/>
    <col min="15177" max="15178" width="0.5" style="614" customWidth="1"/>
    <col min="15179" max="15179" width="2.875" style="614" customWidth="1"/>
    <col min="15180" max="15181" width="0.5" style="614" customWidth="1"/>
    <col min="15182" max="15182" width="3.125" style="614" customWidth="1"/>
    <col min="15183" max="15184" width="0.5" style="614" customWidth="1"/>
    <col min="15185" max="15185" width="2.875" style="614" customWidth="1"/>
    <col min="15186" max="15187" width="0.5" style="614" customWidth="1"/>
    <col min="15188" max="15188" width="3.125" style="614" customWidth="1"/>
    <col min="15189" max="15190" width="0.5" style="614" customWidth="1"/>
    <col min="15191" max="15191" width="2.875" style="614" customWidth="1"/>
    <col min="15192" max="15193" width="0.5" style="614" customWidth="1"/>
    <col min="15194" max="15194" width="3.125" style="614" customWidth="1"/>
    <col min="15195" max="15196" width="0.5" style="614" customWidth="1"/>
    <col min="15197" max="15197" width="2.875" style="614" customWidth="1"/>
    <col min="15198" max="15199" width="0.5" style="614" customWidth="1"/>
    <col min="15200" max="15200" width="3.125" style="614" customWidth="1"/>
    <col min="15201" max="15202" width="0.5" style="614" customWidth="1"/>
    <col min="15203" max="15203" width="2.875" style="614" customWidth="1"/>
    <col min="15204" max="15205" width="0.5" style="614" customWidth="1"/>
    <col min="15206" max="15206" width="3.125" style="614" customWidth="1"/>
    <col min="15207" max="15208" width="0.5" style="614" customWidth="1"/>
    <col min="15209" max="15209" width="2.875" style="614" customWidth="1"/>
    <col min="15210" max="15211" width="0.5" style="614" customWidth="1"/>
    <col min="15212" max="15212" width="3.375" style="614" customWidth="1"/>
    <col min="15213" max="15213" width="0.375" style="614" customWidth="1"/>
    <col min="15214" max="15214" width="0.5" style="614" customWidth="1"/>
    <col min="15215" max="15215" width="3.375" style="614" customWidth="1"/>
    <col min="15216" max="15217" width="0.5" style="614" customWidth="1"/>
    <col min="15218" max="15218" width="2.625" style="614" customWidth="1"/>
    <col min="15219" max="15220" width="0.5" style="614" customWidth="1"/>
    <col min="15221" max="15221" width="2.625" style="614" customWidth="1"/>
    <col min="15222" max="15223" width="0.5" style="614" customWidth="1"/>
    <col min="15224" max="15224" width="2.625" style="614" customWidth="1"/>
    <col min="15225" max="15226" width="0.5" style="614" customWidth="1"/>
    <col min="15227" max="15227" width="2.625" style="614" customWidth="1"/>
    <col min="15228" max="15229" width="0.5" style="614" customWidth="1"/>
    <col min="15230" max="15230" width="2.625" style="614" customWidth="1"/>
    <col min="15231" max="15232" width="0.5" style="614" customWidth="1"/>
    <col min="15233" max="15233" width="2.625" style="614" customWidth="1"/>
    <col min="15234" max="15235" width="0.5" style="614" customWidth="1"/>
    <col min="15236" max="15236" width="2.625" style="614" customWidth="1"/>
    <col min="15237" max="15238" width="0.5" style="614" customWidth="1"/>
    <col min="15239" max="15239" width="2.625" style="614" customWidth="1"/>
    <col min="15240" max="15241" width="0.5" style="614" customWidth="1"/>
    <col min="15242" max="15242" width="2.625" style="614" customWidth="1"/>
    <col min="15243" max="15244" width="0.5" style="614" customWidth="1"/>
    <col min="15245" max="15245" width="2.625" style="614" customWidth="1"/>
    <col min="15246" max="15247" width="0.5" style="614" customWidth="1"/>
    <col min="15248" max="15248" width="2.625" style="614" customWidth="1"/>
    <col min="15249" max="15250" width="0.5" style="614" customWidth="1"/>
    <col min="15251" max="15251" width="2.625" style="614" customWidth="1"/>
    <col min="15252" max="15253" width="0.5" style="614" customWidth="1"/>
    <col min="15254" max="15254" width="2.625" style="614" customWidth="1"/>
    <col min="15255" max="15256" width="0.5" style="614" customWidth="1"/>
    <col min="15257" max="15257" width="2.625" style="614" customWidth="1"/>
    <col min="15258" max="15259" width="0.5" style="614" customWidth="1"/>
    <col min="15260" max="15260" width="2.625" style="614" customWidth="1"/>
    <col min="15261" max="15262" width="0.5" style="614" customWidth="1"/>
    <col min="15263" max="15263" width="2.625" style="614" customWidth="1"/>
    <col min="15264" max="15265" width="0.5" style="614" customWidth="1"/>
    <col min="15266" max="15266" width="2.625" style="614" customWidth="1"/>
    <col min="15267" max="15268" width="0.5" style="614" customWidth="1"/>
    <col min="15269" max="15269" width="2.625" style="614" customWidth="1"/>
    <col min="15270" max="15271" width="0.5" style="614" customWidth="1"/>
    <col min="15272" max="15272" width="2.625" style="614" customWidth="1"/>
    <col min="15273" max="15274" width="0.5" style="614" customWidth="1"/>
    <col min="15275" max="15275" width="2.625" style="614" customWidth="1"/>
    <col min="15276" max="15277" width="0.5" style="614" customWidth="1"/>
    <col min="15278" max="15278" width="2.625" style="614" customWidth="1"/>
    <col min="15279" max="15280" width="0.5" style="614" customWidth="1"/>
    <col min="15281" max="15281" width="2.625" style="614" customWidth="1"/>
    <col min="15282" max="15283" width="0.5" style="614" customWidth="1"/>
    <col min="15284" max="15284" width="2.625" style="614" customWidth="1"/>
    <col min="15285" max="15286" width="0.5" style="614" customWidth="1"/>
    <col min="15287" max="15287" width="2.625" style="614" customWidth="1"/>
    <col min="15288" max="15289" width="0.5" style="614" customWidth="1"/>
    <col min="15290" max="15290" width="2.625" style="614" customWidth="1"/>
    <col min="15291" max="15292" width="0.5" style="614" customWidth="1"/>
    <col min="15293" max="15293" width="2.625" style="614" customWidth="1"/>
    <col min="15294" max="15295" width="0.5" style="614" customWidth="1"/>
    <col min="15296" max="15296" width="2.625" style="614" customWidth="1"/>
    <col min="15297" max="15298" width="0.5" style="614" customWidth="1"/>
    <col min="15299" max="15299" width="2.625" style="614" customWidth="1"/>
    <col min="15300" max="15301" width="0.5" style="614" customWidth="1"/>
    <col min="15302" max="15302" width="2.625" style="614" customWidth="1"/>
    <col min="15303" max="15304" width="0.5" style="614" customWidth="1"/>
    <col min="15305" max="15305" width="2.625" style="614" customWidth="1"/>
    <col min="15306" max="15307" width="0.5" style="614" customWidth="1"/>
    <col min="15308" max="15308" width="2.625" style="614" customWidth="1"/>
    <col min="15309" max="15310" width="0.5" style="614" customWidth="1"/>
    <col min="15311" max="15311" width="2.625" style="614" customWidth="1"/>
    <col min="15312" max="15313" width="0.5" style="614" customWidth="1"/>
    <col min="15314" max="15314" width="2.625" style="614" customWidth="1"/>
    <col min="15315" max="15316" width="0.5" style="614" customWidth="1"/>
    <col min="15317" max="15317" width="2.625" style="614" customWidth="1"/>
    <col min="15318" max="15319" width="0.5" style="614" customWidth="1"/>
    <col min="15320" max="15320" width="2.625" style="614" customWidth="1"/>
    <col min="15321" max="15322" width="0.5" style="614" customWidth="1"/>
    <col min="15323" max="15323" width="2.625" style="614" customWidth="1"/>
    <col min="15324" max="15325" width="0.5" style="614" customWidth="1"/>
    <col min="15326" max="15326" width="2.625" style="614" customWidth="1"/>
    <col min="15327" max="15328" width="0.5" style="614" customWidth="1"/>
    <col min="15329" max="15329" width="2.625" style="614" customWidth="1"/>
    <col min="15330" max="15331" width="0.5" style="614" customWidth="1"/>
    <col min="15332" max="15332" width="2.625" style="614" customWidth="1"/>
    <col min="15333" max="15334" width="0.5" style="614" customWidth="1"/>
    <col min="15335" max="15335" width="2.625" style="614" customWidth="1"/>
    <col min="15336" max="15337" width="0.5" style="614" customWidth="1"/>
    <col min="15338" max="15338" width="2.625" style="614" customWidth="1"/>
    <col min="15339" max="15340" width="0.5" style="614" customWidth="1"/>
    <col min="15341" max="15341" width="2.625" style="614" customWidth="1"/>
    <col min="15342" max="15343" width="0.5" style="614" customWidth="1"/>
    <col min="15344" max="15344" width="2.625" style="614" customWidth="1"/>
    <col min="15345" max="15367" width="9" style="614"/>
    <col min="15368" max="15368" width="0.5" style="614" customWidth="1"/>
    <col min="15369" max="15369" width="2.625" style="614" customWidth="1"/>
    <col min="15370" max="15371" width="0.5" style="614" customWidth="1"/>
    <col min="15372" max="15372" width="2.125" style="614" customWidth="1"/>
    <col min="15373" max="15374" width="0.5" style="614" customWidth="1"/>
    <col min="15375" max="15375" width="5.625" style="614" customWidth="1"/>
    <col min="15376" max="15377" width="0.5" style="614" customWidth="1"/>
    <col min="15378" max="15378" width="2.5" style="614" customWidth="1"/>
    <col min="15379" max="15380" width="0.5" style="614" customWidth="1"/>
    <col min="15381" max="15381" width="2.5" style="614" customWidth="1"/>
    <col min="15382" max="15383" width="0.5" style="614" customWidth="1"/>
    <col min="15384" max="15384" width="2.5" style="614" customWidth="1"/>
    <col min="15385" max="15386" width="0.5" style="614" customWidth="1"/>
    <col min="15387" max="15387" width="2.375" style="614" customWidth="1"/>
    <col min="15388" max="15389" width="0.5" style="614" customWidth="1"/>
    <col min="15390" max="15390" width="2.5" style="614" customWidth="1"/>
    <col min="15391" max="15392" width="0.5" style="614" customWidth="1"/>
    <col min="15393" max="15393" width="2.5" style="614" customWidth="1"/>
    <col min="15394" max="15395" width="0.5" style="614" customWidth="1"/>
    <col min="15396" max="15396" width="2.5" style="614" customWidth="1"/>
    <col min="15397" max="15398" width="0.5" style="614" customWidth="1"/>
    <col min="15399" max="15399" width="2.5" style="614" customWidth="1"/>
    <col min="15400" max="15401" width="0.5" style="614" customWidth="1"/>
    <col min="15402" max="15402" width="2.5" style="614" customWidth="1"/>
    <col min="15403" max="15404" width="0.5" style="614" customWidth="1"/>
    <col min="15405" max="15405" width="2.5" style="614" customWidth="1"/>
    <col min="15406" max="15407" width="0.5" style="614" customWidth="1"/>
    <col min="15408" max="15408" width="2.5" style="614" customWidth="1"/>
    <col min="15409" max="15410" width="0.5" style="614" customWidth="1"/>
    <col min="15411" max="15411" width="2.625" style="614" customWidth="1"/>
    <col min="15412" max="15413" width="0.5" style="614" customWidth="1"/>
    <col min="15414" max="15414" width="2.625" style="614" customWidth="1"/>
    <col min="15415" max="15416" width="0.5" style="614" customWidth="1"/>
    <col min="15417" max="15417" width="2.625" style="614" customWidth="1"/>
    <col min="15418" max="15419" width="0.5" style="614" customWidth="1"/>
    <col min="15420" max="15420" width="2.625" style="614" customWidth="1"/>
    <col min="15421" max="15422" width="0.5" style="614" customWidth="1"/>
    <col min="15423" max="15423" width="2.625" style="614" customWidth="1"/>
    <col min="15424" max="15425" width="0.5" style="614" customWidth="1"/>
    <col min="15426" max="15426" width="5.875" style="614" customWidth="1"/>
    <col min="15427" max="15428" width="0.5" style="614" customWidth="1"/>
    <col min="15429" max="15429" width="5.125" style="614" customWidth="1"/>
    <col min="15430" max="15431" width="0.5" style="614" customWidth="1"/>
    <col min="15432" max="15432" width="3.125" style="614" customWidth="1"/>
    <col min="15433" max="15434" width="0.5" style="614" customWidth="1"/>
    <col min="15435" max="15435" width="2.875" style="614" customWidth="1"/>
    <col min="15436" max="15437" width="0.5" style="614" customWidth="1"/>
    <col min="15438" max="15438" width="3.125" style="614" customWidth="1"/>
    <col min="15439" max="15440" width="0.5" style="614" customWidth="1"/>
    <col min="15441" max="15441" width="2.875" style="614" customWidth="1"/>
    <col min="15442" max="15443" width="0.5" style="614" customWidth="1"/>
    <col min="15444" max="15444" width="3.125" style="614" customWidth="1"/>
    <col min="15445" max="15446" width="0.5" style="614" customWidth="1"/>
    <col min="15447" max="15447" width="2.875" style="614" customWidth="1"/>
    <col min="15448" max="15449" width="0.5" style="614" customWidth="1"/>
    <col min="15450" max="15450" width="3.125" style="614" customWidth="1"/>
    <col min="15451" max="15452" width="0.5" style="614" customWidth="1"/>
    <col min="15453" max="15453" width="2.875" style="614" customWidth="1"/>
    <col min="15454" max="15455" width="0.5" style="614" customWidth="1"/>
    <col min="15456" max="15456" width="3.125" style="614" customWidth="1"/>
    <col min="15457" max="15458" width="0.5" style="614" customWidth="1"/>
    <col min="15459" max="15459" width="2.875" style="614" customWidth="1"/>
    <col min="15460" max="15461" width="0.5" style="614" customWidth="1"/>
    <col min="15462" max="15462" width="3.125" style="614" customWidth="1"/>
    <col min="15463" max="15464" width="0.5" style="614" customWidth="1"/>
    <col min="15465" max="15465" width="2.875" style="614" customWidth="1"/>
    <col min="15466" max="15467" width="0.5" style="614" customWidth="1"/>
    <col min="15468" max="15468" width="3.375" style="614" customWidth="1"/>
    <col min="15469" max="15469" width="0.375" style="614" customWidth="1"/>
    <col min="15470" max="15470" width="0.5" style="614" customWidth="1"/>
    <col min="15471" max="15471" width="3.375" style="614" customWidth="1"/>
    <col min="15472" max="15473" width="0.5" style="614" customWidth="1"/>
    <col min="15474" max="15474" width="2.625" style="614" customWidth="1"/>
    <col min="15475" max="15476" width="0.5" style="614" customWidth="1"/>
    <col min="15477" max="15477" width="2.625" style="614" customWidth="1"/>
    <col min="15478" max="15479" width="0.5" style="614" customWidth="1"/>
    <col min="15480" max="15480" width="2.625" style="614" customWidth="1"/>
    <col min="15481" max="15482" width="0.5" style="614" customWidth="1"/>
    <col min="15483" max="15483" width="2.625" style="614" customWidth="1"/>
    <col min="15484" max="15485" width="0.5" style="614" customWidth="1"/>
    <col min="15486" max="15486" width="2.625" style="614" customWidth="1"/>
    <col min="15487" max="15488" width="0.5" style="614" customWidth="1"/>
    <col min="15489" max="15489" width="2.625" style="614" customWidth="1"/>
    <col min="15490" max="15491" width="0.5" style="614" customWidth="1"/>
    <col min="15492" max="15492" width="2.625" style="614" customWidth="1"/>
    <col min="15493" max="15494" width="0.5" style="614" customWidth="1"/>
    <col min="15495" max="15495" width="2.625" style="614" customWidth="1"/>
    <col min="15496" max="15497" width="0.5" style="614" customWidth="1"/>
    <col min="15498" max="15498" width="2.625" style="614" customWidth="1"/>
    <col min="15499" max="15500" width="0.5" style="614" customWidth="1"/>
    <col min="15501" max="15501" width="2.625" style="614" customWidth="1"/>
    <col min="15502" max="15503" width="0.5" style="614" customWidth="1"/>
    <col min="15504" max="15504" width="2.625" style="614" customWidth="1"/>
    <col min="15505" max="15506" width="0.5" style="614" customWidth="1"/>
    <col min="15507" max="15507" width="2.625" style="614" customWidth="1"/>
    <col min="15508" max="15509" width="0.5" style="614" customWidth="1"/>
    <col min="15510" max="15510" width="2.625" style="614" customWidth="1"/>
    <col min="15511" max="15512" width="0.5" style="614" customWidth="1"/>
    <col min="15513" max="15513" width="2.625" style="614" customWidth="1"/>
    <col min="15514" max="15515" width="0.5" style="614" customWidth="1"/>
    <col min="15516" max="15516" width="2.625" style="614" customWidth="1"/>
    <col min="15517" max="15518" width="0.5" style="614" customWidth="1"/>
    <col min="15519" max="15519" width="2.625" style="614" customWidth="1"/>
    <col min="15520" max="15521" width="0.5" style="614" customWidth="1"/>
    <col min="15522" max="15522" width="2.625" style="614" customWidth="1"/>
    <col min="15523" max="15524" width="0.5" style="614" customWidth="1"/>
    <col min="15525" max="15525" width="2.625" style="614" customWidth="1"/>
    <col min="15526" max="15527" width="0.5" style="614" customWidth="1"/>
    <col min="15528" max="15528" width="2.625" style="614" customWidth="1"/>
    <col min="15529" max="15530" width="0.5" style="614" customWidth="1"/>
    <col min="15531" max="15531" width="2.625" style="614" customWidth="1"/>
    <col min="15532" max="15533" width="0.5" style="614" customWidth="1"/>
    <col min="15534" max="15534" width="2.625" style="614" customWidth="1"/>
    <col min="15535" max="15536" width="0.5" style="614" customWidth="1"/>
    <col min="15537" max="15537" width="2.625" style="614" customWidth="1"/>
    <col min="15538" max="15539" width="0.5" style="614" customWidth="1"/>
    <col min="15540" max="15540" width="2.625" style="614" customWidth="1"/>
    <col min="15541" max="15542" width="0.5" style="614" customWidth="1"/>
    <col min="15543" max="15543" width="2.625" style="614" customWidth="1"/>
    <col min="15544" max="15545" width="0.5" style="614" customWidth="1"/>
    <col min="15546" max="15546" width="2.625" style="614" customWidth="1"/>
    <col min="15547" max="15548" width="0.5" style="614" customWidth="1"/>
    <col min="15549" max="15549" width="2.625" style="614" customWidth="1"/>
    <col min="15550" max="15551" width="0.5" style="614" customWidth="1"/>
    <col min="15552" max="15552" width="2.625" style="614" customWidth="1"/>
    <col min="15553" max="15554" width="0.5" style="614" customWidth="1"/>
    <col min="15555" max="15555" width="2.625" style="614" customWidth="1"/>
    <col min="15556" max="15557" width="0.5" style="614" customWidth="1"/>
    <col min="15558" max="15558" width="2.625" style="614" customWidth="1"/>
    <col min="15559" max="15560" width="0.5" style="614" customWidth="1"/>
    <col min="15561" max="15561" width="2.625" style="614" customWidth="1"/>
    <col min="15562" max="15563" width="0.5" style="614" customWidth="1"/>
    <col min="15564" max="15564" width="2.625" style="614" customWidth="1"/>
    <col min="15565" max="15566" width="0.5" style="614" customWidth="1"/>
    <col min="15567" max="15567" width="2.625" style="614" customWidth="1"/>
    <col min="15568" max="15569" width="0.5" style="614" customWidth="1"/>
    <col min="15570" max="15570" width="2.625" style="614" customWidth="1"/>
    <col min="15571" max="15572" width="0.5" style="614" customWidth="1"/>
    <col min="15573" max="15573" width="2.625" style="614" customWidth="1"/>
    <col min="15574" max="15575" width="0.5" style="614" customWidth="1"/>
    <col min="15576" max="15576" width="2.625" style="614" customWidth="1"/>
    <col min="15577" max="15578" width="0.5" style="614" customWidth="1"/>
    <col min="15579" max="15579" width="2.625" style="614" customWidth="1"/>
    <col min="15580" max="15581" width="0.5" style="614" customWidth="1"/>
    <col min="15582" max="15582" width="2.625" style="614" customWidth="1"/>
    <col min="15583" max="15584" width="0.5" style="614" customWidth="1"/>
    <col min="15585" max="15585" width="2.625" style="614" customWidth="1"/>
    <col min="15586" max="15587" width="0.5" style="614" customWidth="1"/>
    <col min="15588" max="15588" width="2.625" style="614" customWidth="1"/>
    <col min="15589" max="15590" width="0.5" style="614" customWidth="1"/>
    <col min="15591" max="15591" width="2.625" style="614" customWidth="1"/>
    <col min="15592" max="15593" width="0.5" style="614" customWidth="1"/>
    <col min="15594" max="15594" width="2.625" style="614" customWidth="1"/>
    <col min="15595" max="15596" width="0.5" style="614" customWidth="1"/>
    <col min="15597" max="15597" width="2.625" style="614" customWidth="1"/>
    <col min="15598" max="15599" width="0.5" style="614" customWidth="1"/>
    <col min="15600" max="15600" width="2.625" style="614" customWidth="1"/>
    <col min="15601" max="15623" width="9" style="614"/>
    <col min="15624" max="15624" width="0.5" style="614" customWidth="1"/>
    <col min="15625" max="15625" width="2.625" style="614" customWidth="1"/>
    <col min="15626" max="15627" width="0.5" style="614" customWidth="1"/>
    <col min="15628" max="15628" width="2.125" style="614" customWidth="1"/>
    <col min="15629" max="15630" width="0.5" style="614" customWidth="1"/>
    <col min="15631" max="15631" width="5.625" style="614" customWidth="1"/>
    <col min="15632" max="15633" width="0.5" style="614" customWidth="1"/>
    <col min="15634" max="15634" width="2.5" style="614" customWidth="1"/>
    <col min="15635" max="15636" width="0.5" style="614" customWidth="1"/>
    <col min="15637" max="15637" width="2.5" style="614" customWidth="1"/>
    <col min="15638" max="15639" width="0.5" style="614" customWidth="1"/>
    <col min="15640" max="15640" width="2.5" style="614" customWidth="1"/>
    <col min="15641" max="15642" width="0.5" style="614" customWidth="1"/>
    <col min="15643" max="15643" width="2.375" style="614" customWidth="1"/>
    <col min="15644" max="15645" width="0.5" style="614" customWidth="1"/>
    <col min="15646" max="15646" width="2.5" style="614" customWidth="1"/>
    <col min="15647" max="15648" width="0.5" style="614" customWidth="1"/>
    <col min="15649" max="15649" width="2.5" style="614" customWidth="1"/>
    <col min="15650" max="15651" width="0.5" style="614" customWidth="1"/>
    <col min="15652" max="15652" width="2.5" style="614" customWidth="1"/>
    <col min="15653" max="15654" width="0.5" style="614" customWidth="1"/>
    <col min="15655" max="15655" width="2.5" style="614" customWidth="1"/>
    <col min="15656" max="15657" width="0.5" style="614" customWidth="1"/>
    <col min="15658" max="15658" width="2.5" style="614" customWidth="1"/>
    <col min="15659" max="15660" width="0.5" style="614" customWidth="1"/>
    <col min="15661" max="15661" width="2.5" style="614" customWidth="1"/>
    <col min="15662" max="15663" width="0.5" style="614" customWidth="1"/>
    <col min="15664" max="15664" width="2.5" style="614" customWidth="1"/>
    <col min="15665" max="15666" width="0.5" style="614" customWidth="1"/>
    <col min="15667" max="15667" width="2.625" style="614" customWidth="1"/>
    <col min="15668" max="15669" width="0.5" style="614" customWidth="1"/>
    <col min="15670" max="15670" width="2.625" style="614" customWidth="1"/>
    <col min="15671" max="15672" width="0.5" style="614" customWidth="1"/>
    <col min="15673" max="15673" width="2.625" style="614" customWidth="1"/>
    <col min="15674" max="15675" width="0.5" style="614" customWidth="1"/>
    <col min="15676" max="15676" width="2.625" style="614" customWidth="1"/>
    <col min="15677" max="15678" width="0.5" style="614" customWidth="1"/>
    <col min="15679" max="15679" width="2.625" style="614" customWidth="1"/>
    <col min="15680" max="15681" width="0.5" style="614" customWidth="1"/>
    <col min="15682" max="15682" width="5.875" style="614" customWidth="1"/>
    <col min="15683" max="15684" width="0.5" style="614" customWidth="1"/>
    <col min="15685" max="15685" width="5.125" style="614" customWidth="1"/>
    <col min="15686" max="15687" width="0.5" style="614" customWidth="1"/>
    <col min="15688" max="15688" width="3.125" style="614" customWidth="1"/>
    <col min="15689" max="15690" width="0.5" style="614" customWidth="1"/>
    <col min="15691" max="15691" width="2.875" style="614" customWidth="1"/>
    <col min="15692" max="15693" width="0.5" style="614" customWidth="1"/>
    <col min="15694" max="15694" width="3.125" style="614" customWidth="1"/>
    <col min="15695" max="15696" width="0.5" style="614" customWidth="1"/>
    <col min="15697" max="15697" width="2.875" style="614" customWidth="1"/>
    <col min="15698" max="15699" width="0.5" style="614" customWidth="1"/>
    <col min="15700" max="15700" width="3.125" style="614" customWidth="1"/>
    <col min="15701" max="15702" width="0.5" style="614" customWidth="1"/>
    <col min="15703" max="15703" width="2.875" style="614" customWidth="1"/>
    <col min="15704" max="15705" width="0.5" style="614" customWidth="1"/>
    <col min="15706" max="15706" width="3.125" style="614" customWidth="1"/>
    <col min="15707" max="15708" width="0.5" style="614" customWidth="1"/>
    <col min="15709" max="15709" width="2.875" style="614" customWidth="1"/>
    <col min="15710" max="15711" width="0.5" style="614" customWidth="1"/>
    <col min="15712" max="15712" width="3.125" style="614" customWidth="1"/>
    <col min="15713" max="15714" width="0.5" style="614" customWidth="1"/>
    <col min="15715" max="15715" width="2.875" style="614" customWidth="1"/>
    <col min="15716" max="15717" width="0.5" style="614" customWidth="1"/>
    <col min="15718" max="15718" width="3.125" style="614" customWidth="1"/>
    <col min="15719" max="15720" width="0.5" style="614" customWidth="1"/>
    <col min="15721" max="15721" width="2.875" style="614" customWidth="1"/>
    <col min="15722" max="15723" width="0.5" style="614" customWidth="1"/>
    <col min="15724" max="15724" width="3.375" style="614" customWidth="1"/>
    <col min="15725" max="15725" width="0.375" style="614" customWidth="1"/>
    <col min="15726" max="15726" width="0.5" style="614" customWidth="1"/>
    <col min="15727" max="15727" width="3.375" style="614" customWidth="1"/>
    <col min="15728" max="15729" width="0.5" style="614" customWidth="1"/>
    <col min="15730" max="15730" width="2.625" style="614" customWidth="1"/>
    <col min="15731" max="15732" width="0.5" style="614" customWidth="1"/>
    <col min="15733" max="15733" width="2.625" style="614" customWidth="1"/>
    <col min="15734" max="15735" width="0.5" style="614" customWidth="1"/>
    <col min="15736" max="15736" width="2.625" style="614" customWidth="1"/>
    <col min="15737" max="15738" width="0.5" style="614" customWidth="1"/>
    <col min="15739" max="15739" width="2.625" style="614" customWidth="1"/>
    <col min="15740" max="15741" width="0.5" style="614" customWidth="1"/>
    <col min="15742" max="15742" width="2.625" style="614" customWidth="1"/>
    <col min="15743" max="15744" width="0.5" style="614" customWidth="1"/>
    <col min="15745" max="15745" width="2.625" style="614" customWidth="1"/>
    <col min="15746" max="15747" width="0.5" style="614" customWidth="1"/>
    <col min="15748" max="15748" width="2.625" style="614" customWidth="1"/>
    <col min="15749" max="15750" width="0.5" style="614" customWidth="1"/>
    <col min="15751" max="15751" width="2.625" style="614" customWidth="1"/>
    <col min="15752" max="15753" width="0.5" style="614" customWidth="1"/>
    <col min="15754" max="15754" width="2.625" style="614" customWidth="1"/>
    <col min="15755" max="15756" width="0.5" style="614" customWidth="1"/>
    <col min="15757" max="15757" width="2.625" style="614" customWidth="1"/>
    <col min="15758" max="15759" width="0.5" style="614" customWidth="1"/>
    <col min="15760" max="15760" width="2.625" style="614" customWidth="1"/>
    <col min="15761" max="15762" width="0.5" style="614" customWidth="1"/>
    <col min="15763" max="15763" width="2.625" style="614" customWidth="1"/>
    <col min="15764" max="15765" width="0.5" style="614" customWidth="1"/>
    <col min="15766" max="15766" width="2.625" style="614" customWidth="1"/>
    <col min="15767" max="15768" width="0.5" style="614" customWidth="1"/>
    <col min="15769" max="15769" width="2.625" style="614" customWidth="1"/>
    <col min="15770" max="15771" width="0.5" style="614" customWidth="1"/>
    <col min="15772" max="15772" width="2.625" style="614" customWidth="1"/>
    <col min="15773" max="15774" width="0.5" style="614" customWidth="1"/>
    <col min="15775" max="15775" width="2.625" style="614" customWidth="1"/>
    <col min="15776" max="15777" width="0.5" style="614" customWidth="1"/>
    <col min="15778" max="15778" width="2.625" style="614" customWidth="1"/>
    <col min="15779" max="15780" width="0.5" style="614" customWidth="1"/>
    <col min="15781" max="15781" width="2.625" style="614" customWidth="1"/>
    <col min="15782" max="15783" width="0.5" style="614" customWidth="1"/>
    <col min="15784" max="15784" width="2.625" style="614" customWidth="1"/>
    <col min="15785" max="15786" width="0.5" style="614" customWidth="1"/>
    <col min="15787" max="15787" width="2.625" style="614" customWidth="1"/>
    <col min="15788" max="15789" width="0.5" style="614" customWidth="1"/>
    <col min="15790" max="15790" width="2.625" style="614" customWidth="1"/>
    <col min="15791" max="15792" width="0.5" style="614" customWidth="1"/>
    <col min="15793" max="15793" width="2.625" style="614" customWidth="1"/>
    <col min="15794" max="15795" width="0.5" style="614" customWidth="1"/>
    <col min="15796" max="15796" width="2.625" style="614" customWidth="1"/>
    <col min="15797" max="15798" width="0.5" style="614" customWidth="1"/>
    <col min="15799" max="15799" width="2.625" style="614" customWidth="1"/>
    <col min="15800" max="15801" width="0.5" style="614" customWidth="1"/>
    <col min="15802" max="15802" width="2.625" style="614" customWidth="1"/>
    <col min="15803" max="15804" width="0.5" style="614" customWidth="1"/>
    <col min="15805" max="15805" width="2.625" style="614" customWidth="1"/>
    <col min="15806" max="15807" width="0.5" style="614" customWidth="1"/>
    <col min="15808" max="15808" width="2.625" style="614" customWidth="1"/>
    <col min="15809" max="15810" width="0.5" style="614" customWidth="1"/>
    <col min="15811" max="15811" width="2.625" style="614" customWidth="1"/>
    <col min="15812" max="15813" width="0.5" style="614" customWidth="1"/>
    <col min="15814" max="15814" width="2.625" style="614" customWidth="1"/>
    <col min="15815" max="15816" width="0.5" style="614" customWidth="1"/>
    <col min="15817" max="15817" width="2.625" style="614" customWidth="1"/>
    <col min="15818" max="15819" width="0.5" style="614" customWidth="1"/>
    <col min="15820" max="15820" width="2.625" style="614" customWidth="1"/>
    <col min="15821" max="15822" width="0.5" style="614" customWidth="1"/>
    <col min="15823" max="15823" width="2.625" style="614" customWidth="1"/>
    <col min="15824" max="15825" width="0.5" style="614" customWidth="1"/>
    <col min="15826" max="15826" width="2.625" style="614" customWidth="1"/>
    <col min="15827" max="15828" width="0.5" style="614" customWidth="1"/>
    <col min="15829" max="15829" width="2.625" style="614" customWidth="1"/>
    <col min="15830" max="15831" width="0.5" style="614" customWidth="1"/>
    <col min="15832" max="15832" width="2.625" style="614" customWidth="1"/>
    <col min="15833" max="15834" width="0.5" style="614" customWidth="1"/>
    <col min="15835" max="15835" width="2.625" style="614" customWidth="1"/>
    <col min="15836" max="15837" width="0.5" style="614" customWidth="1"/>
    <col min="15838" max="15838" width="2.625" style="614" customWidth="1"/>
    <col min="15839" max="15840" width="0.5" style="614" customWidth="1"/>
    <col min="15841" max="15841" width="2.625" style="614" customWidth="1"/>
    <col min="15842" max="15843" width="0.5" style="614" customWidth="1"/>
    <col min="15844" max="15844" width="2.625" style="614" customWidth="1"/>
    <col min="15845" max="15846" width="0.5" style="614" customWidth="1"/>
    <col min="15847" max="15847" width="2.625" style="614" customWidth="1"/>
    <col min="15848" max="15849" width="0.5" style="614" customWidth="1"/>
    <col min="15850" max="15850" width="2.625" style="614" customWidth="1"/>
    <col min="15851" max="15852" width="0.5" style="614" customWidth="1"/>
    <col min="15853" max="15853" width="2.625" style="614" customWidth="1"/>
    <col min="15854" max="15855" width="0.5" style="614" customWidth="1"/>
    <col min="15856" max="15856" width="2.625" style="614" customWidth="1"/>
    <col min="15857" max="15879" width="9" style="614"/>
    <col min="15880" max="15880" width="0.5" style="614" customWidth="1"/>
    <col min="15881" max="15881" width="2.625" style="614" customWidth="1"/>
    <col min="15882" max="15883" width="0.5" style="614" customWidth="1"/>
    <col min="15884" max="15884" width="2.125" style="614" customWidth="1"/>
    <col min="15885" max="15886" width="0.5" style="614" customWidth="1"/>
    <col min="15887" max="15887" width="5.625" style="614" customWidth="1"/>
    <col min="15888" max="15889" width="0.5" style="614" customWidth="1"/>
    <col min="15890" max="15890" width="2.5" style="614" customWidth="1"/>
    <col min="15891" max="15892" width="0.5" style="614" customWidth="1"/>
    <col min="15893" max="15893" width="2.5" style="614" customWidth="1"/>
    <col min="15894" max="15895" width="0.5" style="614" customWidth="1"/>
    <col min="15896" max="15896" width="2.5" style="614" customWidth="1"/>
    <col min="15897" max="15898" width="0.5" style="614" customWidth="1"/>
    <col min="15899" max="15899" width="2.375" style="614" customWidth="1"/>
    <col min="15900" max="15901" width="0.5" style="614" customWidth="1"/>
    <col min="15902" max="15902" width="2.5" style="614" customWidth="1"/>
    <col min="15903" max="15904" width="0.5" style="614" customWidth="1"/>
    <col min="15905" max="15905" width="2.5" style="614" customWidth="1"/>
    <col min="15906" max="15907" width="0.5" style="614" customWidth="1"/>
    <col min="15908" max="15908" width="2.5" style="614" customWidth="1"/>
    <col min="15909" max="15910" width="0.5" style="614" customWidth="1"/>
    <col min="15911" max="15911" width="2.5" style="614" customWidth="1"/>
    <col min="15912" max="15913" width="0.5" style="614" customWidth="1"/>
    <col min="15914" max="15914" width="2.5" style="614" customWidth="1"/>
    <col min="15915" max="15916" width="0.5" style="614" customWidth="1"/>
    <col min="15917" max="15917" width="2.5" style="614" customWidth="1"/>
    <col min="15918" max="15919" width="0.5" style="614" customWidth="1"/>
    <col min="15920" max="15920" width="2.5" style="614" customWidth="1"/>
    <col min="15921" max="15922" width="0.5" style="614" customWidth="1"/>
    <col min="15923" max="15923" width="2.625" style="614" customWidth="1"/>
    <col min="15924" max="15925" width="0.5" style="614" customWidth="1"/>
    <col min="15926" max="15926" width="2.625" style="614" customWidth="1"/>
    <col min="15927" max="15928" width="0.5" style="614" customWidth="1"/>
    <col min="15929" max="15929" width="2.625" style="614" customWidth="1"/>
    <col min="15930" max="15931" width="0.5" style="614" customWidth="1"/>
    <col min="15932" max="15932" width="2.625" style="614" customWidth="1"/>
    <col min="15933" max="15934" width="0.5" style="614" customWidth="1"/>
    <col min="15935" max="15935" width="2.625" style="614" customWidth="1"/>
    <col min="15936" max="15937" width="0.5" style="614" customWidth="1"/>
    <col min="15938" max="15938" width="5.875" style="614" customWidth="1"/>
    <col min="15939" max="15940" width="0.5" style="614" customWidth="1"/>
    <col min="15941" max="15941" width="5.125" style="614" customWidth="1"/>
    <col min="15942" max="15943" width="0.5" style="614" customWidth="1"/>
    <col min="15944" max="15944" width="3.125" style="614" customWidth="1"/>
    <col min="15945" max="15946" width="0.5" style="614" customWidth="1"/>
    <col min="15947" max="15947" width="2.875" style="614" customWidth="1"/>
    <col min="15948" max="15949" width="0.5" style="614" customWidth="1"/>
    <col min="15950" max="15950" width="3.125" style="614" customWidth="1"/>
    <col min="15951" max="15952" width="0.5" style="614" customWidth="1"/>
    <col min="15953" max="15953" width="2.875" style="614" customWidth="1"/>
    <col min="15954" max="15955" width="0.5" style="614" customWidth="1"/>
    <col min="15956" max="15956" width="3.125" style="614" customWidth="1"/>
    <col min="15957" max="15958" width="0.5" style="614" customWidth="1"/>
    <col min="15959" max="15959" width="2.875" style="614" customWidth="1"/>
    <col min="15960" max="15961" width="0.5" style="614" customWidth="1"/>
    <col min="15962" max="15962" width="3.125" style="614" customWidth="1"/>
    <col min="15963" max="15964" width="0.5" style="614" customWidth="1"/>
    <col min="15965" max="15965" width="2.875" style="614" customWidth="1"/>
    <col min="15966" max="15967" width="0.5" style="614" customWidth="1"/>
    <col min="15968" max="15968" width="3.125" style="614" customWidth="1"/>
    <col min="15969" max="15970" width="0.5" style="614" customWidth="1"/>
    <col min="15971" max="15971" width="2.875" style="614" customWidth="1"/>
    <col min="15972" max="15973" width="0.5" style="614" customWidth="1"/>
    <col min="15974" max="15974" width="3.125" style="614" customWidth="1"/>
    <col min="15975" max="15976" width="0.5" style="614" customWidth="1"/>
    <col min="15977" max="15977" width="2.875" style="614" customWidth="1"/>
    <col min="15978" max="15979" width="0.5" style="614" customWidth="1"/>
    <col min="15980" max="15980" width="3.375" style="614" customWidth="1"/>
    <col min="15981" max="15981" width="0.375" style="614" customWidth="1"/>
    <col min="15982" max="15982" width="0.5" style="614" customWidth="1"/>
    <col min="15983" max="15983" width="3.375" style="614" customWidth="1"/>
    <col min="15984" max="15985" width="0.5" style="614" customWidth="1"/>
    <col min="15986" max="15986" width="2.625" style="614" customWidth="1"/>
    <col min="15987" max="15988" width="0.5" style="614" customWidth="1"/>
    <col min="15989" max="15989" width="2.625" style="614" customWidth="1"/>
    <col min="15990" max="15991" width="0.5" style="614" customWidth="1"/>
    <col min="15992" max="15992" width="2.625" style="614" customWidth="1"/>
    <col min="15993" max="15994" width="0.5" style="614" customWidth="1"/>
    <col min="15995" max="15995" width="2.625" style="614" customWidth="1"/>
    <col min="15996" max="15997" width="0.5" style="614" customWidth="1"/>
    <col min="15998" max="15998" width="2.625" style="614" customWidth="1"/>
    <col min="15999" max="16000" width="0.5" style="614" customWidth="1"/>
    <col min="16001" max="16001" width="2.625" style="614" customWidth="1"/>
    <col min="16002" max="16003" width="0.5" style="614" customWidth="1"/>
    <col min="16004" max="16004" width="2.625" style="614" customWidth="1"/>
    <col min="16005" max="16006" width="0.5" style="614" customWidth="1"/>
    <col min="16007" max="16007" width="2.625" style="614" customWidth="1"/>
    <col min="16008" max="16009" width="0.5" style="614" customWidth="1"/>
    <col min="16010" max="16010" width="2.625" style="614" customWidth="1"/>
    <col min="16011" max="16012" width="0.5" style="614" customWidth="1"/>
    <col min="16013" max="16013" width="2.625" style="614" customWidth="1"/>
    <col min="16014" max="16015" width="0.5" style="614" customWidth="1"/>
    <col min="16016" max="16016" width="2.625" style="614" customWidth="1"/>
    <col min="16017" max="16018" width="0.5" style="614" customWidth="1"/>
    <col min="16019" max="16019" width="2.625" style="614" customWidth="1"/>
    <col min="16020" max="16021" width="0.5" style="614" customWidth="1"/>
    <col min="16022" max="16022" width="2.625" style="614" customWidth="1"/>
    <col min="16023" max="16024" width="0.5" style="614" customWidth="1"/>
    <col min="16025" max="16025" width="2.625" style="614" customWidth="1"/>
    <col min="16026" max="16027" width="0.5" style="614" customWidth="1"/>
    <col min="16028" max="16028" width="2.625" style="614" customWidth="1"/>
    <col min="16029" max="16030" width="0.5" style="614" customWidth="1"/>
    <col min="16031" max="16031" width="2.625" style="614" customWidth="1"/>
    <col min="16032" max="16033" width="0.5" style="614" customWidth="1"/>
    <col min="16034" max="16034" width="2.625" style="614" customWidth="1"/>
    <col min="16035" max="16036" width="0.5" style="614" customWidth="1"/>
    <col min="16037" max="16037" width="2.625" style="614" customWidth="1"/>
    <col min="16038" max="16039" width="0.5" style="614" customWidth="1"/>
    <col min="16040" max="16040" width="2.625" style="614" customWidth="1"/>
    <col min="16041" max="16042" width="0.5" style="614" customWidth="1"/>
    <col min="16043" max="16043" width="2.625" style="614" customWidth="1"/>
    <col min="16044" max="16045" width="0.5" style="614" customWidth="1"/>
    <col min="16046" max="16046" width="2.625" style="614" customWidth="1"/>
    <col min="16047" max="16048" width="0.5" style="614" customWidth="1"/>
    <col min="16049" max="16049" width="2.625" style="614" customWidth="1"/>
    <col min="16050" max="16051" width="0.5" style="614" customWidth="1"/>
    <col min="16052" max="16052" width="2.625" style="614" customWidth="1"/>
    <col min="16053" max="16054" width="0.5" style="614" customWidth="1"/>
    <col min="16055" max="16055" width="2.625" style="614" customWidth="1"/>
    <col min="16056" max="16057" width="0.5" style="614" customWidth="1"/>
    <col min="16058" max="16058" width="2.625" style="614" customWidth="1"/>
    <col min="16059" max="16060" width="0.5" style="614" customWidth="1"/>
    <col min="16061" max="16061" width="2.625" style="614" customWidth="1"/>
    <col min="16062" max="16063" width="0.5" style="614" customWidth="1"/>
    <col min="16064" max="16064" width="2.625" style="614" customWidth="1"/>
    <col min="16065" max="16066" width="0.5" style="614" customWidth="1"/>
    <col min="16067" max="16067" width="2.625" style="614" customWidth="1"/>
    <col min="16068" max="16069" width="0.5" style="614" customWidth="1"/>
    <col min="16070" max="16070" width="2.625" style="614" customWidth="1"/>
    <col min="16071" max="16072" width="0.5" style="614" customWidth="1"/>
    <col min="16073" max="16073" width="2.625" style="614" customWidth="1"/>
    <col min="16074" max="16075" width="0.5" style="614" customWidth="1"/>
    <col min="16076" max="16076" width="2.625" style="614" customWidth="1"/>
    <col min="16077" max="16078" width="0.5" style="614" customWidth="1"/>
    <col min="16079" max="16079" width="2.625" style="614" customWidth="1"/>
    <col min="16080" max="16081" width="0.5" style="614" customWidth="1"/>
    <col min="16082" max="16082" width="2.625" style="614" customWidth="1"/>
    <col min="16083" max="16084" width="0.5" style="614" customWidth="1"/>
    <col min="16085" max="16085" width="2.625" style="614" customWidth="1"/>
    <col min="16086" max="16087" width="0.5" style="614" customWidth="1"/>
    <col min="16088" max="16088" width="2.625" style="614" customWidth="1"/>
    <col min="16089" max="16090" width="0.5" style="614" customWidth="1"/>
    <col min="16091" max="16091" width="2.625" style="614" customWidth="1"/>
    <col min="16092" max="16093" width="0.5" style="614" customWidth="1"/>
    <col min="16094" max="16094" width="2.625" style="614" customWidth="1"/>
    <col min="16095" max="16096" width="0.5" style="614" customWidth="1"/>
    <col min="16097" max="16097" width="2.625" style="614" customWidth="1"/>
    <col min="16098" max="16099" width="0.5" style="614" customWidth="1"/>
    <col min="16100" max="16100" width="2.625" style="614" customWidth="1"/>
    <col min="16101" max="16102" width="0.5" style="614" customWidth="1"/>
    <col min="16103" max="16103" width="2.625" style="614" customWidth="1"/>
    <col min="16104" max="16105" width="0.5" style="614" customWidth="1"/>
    <col min="16106" max="16106" width="2.625" style="614" customWidth="1"/>
    <col min="16107" max="16108" width="0.5" style="614" customWidth="1"/>
    <col min="16109" max="16109" width="2.625" style="614" customWidth="1"/>
    <col min="16110" max="16111" width="0.5" style="614" customWidth="1"/>
    <col min="16112" max="16112" width="2.625" style="614" customWidth="1"/>
    <col min="16113" max="16135" width="9" style="614"/>
    <col min="16136" max="16136" width="0.5" style="614" customWidth="1"/>
    <col min="16137" max="16137" width="2.625" style="614" customWidth="1"/>
    <col min="16138" max="16139" width="0.5" style="614" customWidth="1"/>
    <col min="16140" max="16140" width="2.125" style="614" customWidth="1"/>
    <col min="16141" max="16142" width="0.5" style="614" customWidth="1"/>
    <col min="16143" max="16143" width="5.625" style="614" customWidth="1"/>
    <col min="16144" max="16145" width="0.5" style="614" customWidth="1"/>
    <col min="16146" max="16146" width="2.5" style="614" customWidth="1"/>
    <col min="16147" max="16148" width="0.5" style="614" customWidth="1"/>
    <col min="16149" max="16149" width="2.5" style="614" customWidth="1"/>
    <col min="16150" max="16151" width="0.5" style="614" customWidth="1"/>
    <col min="16152" max="16152" width="2.5" style="614" customWidth="1"/>
    <col min="16153" max="16154" width="0.5" style="614" customWidth="1"/>
    <col min="16155" max="16155" width="2.375" style="614" customWidth="1"/>
    <col min="16156" max="16157" width="0.5" style="614" customWidth="1"/>
    <col min="16158" max="16158" width="2.5" style="614" customWidth="1"/>
    <col min="16159" max="16160" width="0.5" style="614" customWidth="1"/>
    <col min="16161" max="16161" width="2.5" style="614" customWidth="1"/>
    <col min="16162" max="16163" width="0.5" style="614" customWidth="1"/>
    <col min="16164" max="16164" width="2.5" style="614" customWidth="1"/>
    <col min="16165" max="16166" width="0.5" style="614" customWidth="1"/>
    <col min="16167" max="16167" width="2.5" style="614" customWidth="1"/>
    <col min="16168" max="16169" width="0.5" style="614" customWidth="1"/>
    <col min="16170" max="16170" width="2.5" style="614" customWidth="1"/>
    <col min="16171" max="16172" width="0.5" style="614" customWidth="1"/>
    <col min="16173" max="16173" width="2.5" style="614" customWidth="1"/>
    <col min="16174" max="16175" width="0.5" style="614" customWidth="1"/>
    <col min="16176" max="16176" width="2.5" style="614" customWidth="1"/>
    <col min="16177" max="16178" width="0.5" style="614" customWidth="1"/>
    <col min="16179" max="16179" width="2.625" style="614" customWidth="1"/>
    <col min="16180" max="16181" width="0.5" style="614" customWidth="1"/>
    <col min="16182" max="16182" width="2.625" style="614" customWidth="1"/>
    <col min="16183" max="16184" width="0.5" style="614" customWidth="1"/>
    <col min="16185" max="16185" width="2.625" style="614" customWidth="1"/>
    <col min="16186" max="16187" width="0.5" style="614" customWidth="1"/>
    <col min="16188" max="16188" width="2.625" style="614" customWidth="1"/>
    <col min="16189" max="16190" width="0.5" style="614" customWidth="1"/>
    <col min="16191" max="16191" width="2.625" style="614" customWidth="1"/>
    <col min="16192" max="16193" width="0.5" style="614" customWidth="1"/>
    <col min="16194" max="16194" width="5.875" style="614" customWidth="1"/>
    <col min="16195" max="16196" width="0.5" style="614" customWidth="1"/>
    <col min="16197" max="16197" width="5.125" style="614" customWidth="1"/>
    <col min="16198" max="16199" width="0.5" style="614" customWidth="1"/>
    <col min="16200" max="16200" width="3.125" style="614" customWidth="1"/>
    <col min="16201" max="16202" width="0.5" style="614" customWidth="1"/>
    <col min="16203" max="16203" width="2.875" style="614" customWidth="1"/>
    <col min="16204" max="16205" width="0.5" style="614" customWidth="1"/>
    <col min="16206" max="16206" width="3.125" style="614" customWidth="1"/>
    <col min="16207" max="16208" width="0.5" style="614" customWidth="1"/>
    <col min="16209" max="16209" width="2.875" style="614" customWidth="1"/>
    <col min="16210" max="16211" width="0.5" style="614" customWidth="1"/>
    <col min="16212" max="16212" width="3.125" style="614" customWidth="1"/>
    <col min="16213" max="16214" width="0.5" style="614" customWidth="1"/>
    <col min="16215" max="16215" width="2.875" style="614" customWidth="1"/>
    <col min="16216" max="16217" width="0.5" style="614" customWidth="1"/>
    <col min="16218" max="16218" width="3.125" style="614" customWidth="1"/>
    <col min="16219" max="16220" width="0.5" style="614" customWidth="1"/>
    <col min="16221" max="16221" width="2.875" style="614" customWidth="1"/>
    <col min="16222" max="16223" width="0.5" style="614" customWidth="1"/>
    <col min="16224" max="16224" width="3.125" style="614" customWidth="1"/>
    <col min="16225" max="16226" width="0.5" style="614" customWidth="1"/>
    <col min="16227" max="16227" width="2.875" style="614" customWidth="1"/>
    <col min="16228" max="16229" width="0.5" style="614" customWidth="1"/>
    <col min="16230" max="16230" width="3.125" style="614" customWidth="1"/>
    <col min="16231" max="16232" width="0.5" style="614" customWidth="1"/>
    <col min="16233" max="16233" width="2.875" style="614" customWidth="1"/>
    <col min="16234" max="16235" width="0.5" style="614" customWidth="1"/>
    <col min="16236" max="16236" width="3.375" style="614" customWidth="1"/>
    <col min="16237" max="16237" width="0.375" style="614" customWidth="1"/>
    <col min="16238" max="16238" width="0.5" style="614" customWidth="1"/>
    <col min="16239" max="16239" width="3.375" style="614" customWidth="1"/>
    <col min="16240" max="16241" width="0.5" style="614" customWidth="1"/>
    <col min="16242" max="16242" width="2.625" style="614" customWidth="1"/>
    <col min="16243" max="16244" width="0.5" style="614" customWidth="1"/>
    <col min="16245" max="16245" width="2.625" style="614" customWidth="1"/>
    <col min="16246" max="16247" width="0.5" style="614" customWidth="1"/>
    <col min="16248" max="16248" width="2.625" style="614" customWidth="1"/>
    <col min="16249" max="16250" width="0.5" style="614" customWidth="1"/>
    <col min="16251" max="16251" width="2.625" style="614" customWidth="1"/>
    <col min="16252" max="16253" width="0.5" style="614" customWidth="1"/>
    <col min="16254" max="16254" width="2.625" style="614" customWidth="1"/>
    <col min="16255" max="16256" width="0.5" style="614" customWidth="1"/>
    <col min="16257" max="16257" width="2.625" style="614" customWidth="1"/>
    <col min="16258" max="16259" width="0.5" style="614" customWidth="1"/>
    <col min="16260" max="16260" width="2.625" style="614" customWidth="1"/>
    <col min="16261" max="16262" width="0.5" style="614" customWidth="1"/>
    <col min="16263" max="16263" width="2.625" style="614" customWidth="1"/>
    <col min="16264" max="16265" width="0.5" style="614" customWidth="1"/>
    <col min="16266" max="16266" width="2.625" style="614" customWidth="1"/>
    <col min="16267" max="16268" width="0.5" style="614" customWidth="1"/>
    <col min="16269" max="16269" width="2.625" style="614" customWidth="1"/>
    <col min="16270" max="16271" width="0.5" style="614" customWidth="1"/>
    <col min="16272" max="16272" width="2.625" style="614" customWidth="1"/>
    <col min="16273" max="16274" width="0.5" style="614" customWidth="1"/>
    <col min="16275" max="16275" width="2.625" style="614" customWidth="1"/>
    <col min="16276" max="16277" width="0.5" style="614" customWidth="1"/>
    <col min="16278" max="16278" width="2.625" style="614" customWidth="1"/>
    <col min="16279" max="16280" width="0.5" style="614" customWidth="1"/>
    <col min="16281" max="16281" width="2.625" style="614" customWidth="1"/>
    <col min="16282" max="16283" width="0.5" style="614" customWidth="1"/>
    <col min="16284" max="16284" width="2.625" style="614" customWidth="1"/>
    <col min="16285" max="16286" width="0.5" style="614" customWidth="1"/>
    <col min="16287" max="16287" width="2.625" style="614" customWidth="1"/>
    <col min="16288" max="16289" width="0.5" style="614" customWidth="1"/>
    <col min="16290" max="16290" width="2.625" style="614" customWidth="1"/>
    <col min="16291" max="16292" width="0.5" style="614" customWidth="1"/>
    <col min="16293" max="16293" width="2.625" style="614" customWidth="1"/>
    <col min="16294" max="16295" width="0.5" style="614" customWidth="1"/>
    <col min="16296" max="16296" width="2.625" style="614" customWidth="1"/>
    <col min="16297" max="16298" width="0.5" style="614" customWidth="1"/>
    <col min="16299" max="16299" width="2.625" style="614" customWidth="1"/>
    <col min="16300" max="16301" width="0.5" style="614" customWidth="1"/>
    <col min="16302" max="16302" width="2.625" style="614" customWidth="1"/>
    <col min="16303" max="16304" width="0.5" style="614" customWidth="1"/>
    <col min="16305" max="16305" width="2.625" style="614" customWidth="1"/>
    <col min="16306" max="16307" width="0.5" style="614" customWidth="1"/>
    <col min="16308" max="16308" width="2.625" style="614" customWidth="1"/>
    <col min="16309" max="16310" width="0.5" style="614" customWidth="1"/>
    <col min="16311" max="16311" width="2.625" style="614" customWidth="1"/>
    <col min="16312" max="16313" width="0.5" style="614" customWidth="1"/>
    <col min="16314" max="16314" width="2.625" style="614" customWidth="1"/>
    <col min="16315" max="16316" width="0.5" style="614" customWidth="1"/>
    <col min="16317" max="16317" width="2.625" style="614" customWidth="1"/>
    <col min="16318" max="16319" width="0.5" style="614" customWidth="1"/>
    <col min="16320" max="16320" width="2.625" style="614" customWidth="1"/>
    <col min="16321" max="16322" width="0.5" style="614" customWidth="1"/>
    <col min="16323" max="16323" width="2.625" style="614" customWidth="1"/>
    <col min="16324" max="16325" width="0.5" style="614" customWidth="1"/>
    <col min="16326" max="16326" width="2.625" style="614" customWidth="1"/>
    <col min="16327" max="16328" width="0.5" style="614" customWidth="1"/>
    <col min="16329" max="16329" width="2.625" style="614" customWidth="1"/>
    <col min="16330" max="16331" width="0.5" style="614" customWidth="1"/>
    <col min="16332" max="16332" width="2.625" style="614" customWidth="1"/>
    <col min="16333" max="16334" width="0.5" style="614" customWidth="1"/>
    <col min="16335" max="16335" width="2.625" style="614" customWidth="1"/>
    <col min="16336" max="16337" width="0.5" style="614" customWidth="1"/>
    <col min="16338" max="16338" width="2.625" style="614" customWidth="1"/>
    <col min="16339" max="16340" width="0.5" style="614" customWidth="1"/>
    <col min="16341" max="16341" width="2.625" style="614" customWidth="1"/>
    <col min="16342" max="16343" width="0.5" style="614" customWidth="1"/>
    <col min="16344" max="16344" width="2.625" style="614" customWidth="1"/>
    <col min="16345" max="16346" width="0.5" style="614" customWidth="1"/>
    <col min="16347" max="16347" width="2.625" style="614" customWidth="1"/>
    <col min="16348" max="16349" width="0.5" style="614" customWidth="1"/>
    <col min="16350" max="16350" width="2.625" style="614" customWidth="1"/>
    <col min="16351" max="16352" width="0.5" style="614" customWidth="1"/>
    <col min="16353" max="16353" width="2.625" style="614" customWidth="1"/>
    <col min="16354" max="16355" width="0.5" style="614" customWidth="1"/>
    <col min="16356" max="16356" width="2.625" style="614" customWidth="1"/>
    <col min="16357" max="16358" width="0.5" style="614" customWidth="1"/>
    <col min="16359" max="16359" width="2.625" style="614" customWidth="1"/>
    <col min="16360" max="16361" width="0.5" style="614" customWidth="1"/>
    <col min="16362" max="16362" width="2.625" style="614" customWidth="1"/>
    <col min="16363" max="16364" width="0.5" style="614" customWidth="1"/>
    <col min="16365" max="16365" width="2.625" style="614" customWidth="1"/>
    <col min="16366" max="16367" width="0.5" style="614" customWidth="1"/>
    <col min="16368" max="16368" width="2.625" style="614" customWidth="1"/>
    <col min="16369" max="16384" width="9" style="614"/>
  </cols>
  <sheetData>
    <row r="1" spans="1:190" ht="14.25" customHeight="1" x14ac:dyDescent="0.15">
      <c r="AG1" s="615"/>
      <c r="AH1" s="615"/>
      <c r="AI1" s="615"/>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T1" s="616" t="s">
        <v>843</v>
      </c>
      <c r="BU1" s="615"/>
      <c r="BV1" s="615"/>
      <c r="BW1" s="615"/>
      <c r="BX1" s="615"/>
      <c r="BY1" s="615"/>
      <c r="BZ1" s="615"/>
      <c r="CA1" s="615"/>
      <c r="CB1" s="615"/>
      <c r="CC1" s="615"/>
      <c r="CD1" s="615"/>
      <c r="CE1" s="615"/>
      <c r="CF1" s="615"/>
      <c r="CG1" s="615"/>
      <c r="CH1" s="615"/>
      <c r="CI1" s="615"/>
      <c r="CJ1" s="615"/>
      <c r="CK1" s="615"/>
      <c r="CL1" s="615"/>
      <c r="CM1" s="615"/>
      <c r="CN1" s="615"/>
      <c r="CO1" s="615"/>
      <c r="CP1" s="615"/>
      <c r="CQ1" s="615"/>
      <c r="CR1" s="615"/>
      <c r="CS1" s="615"/>
      <c r="CT1" s="615"/>
      <c r="CU1" s="615"/>
      <c r="CV1" s="615"/>
      <c r="CW1" s="615"/>
      <c r="CX1" s="615"/>
      <c r="CY1" s="615"/>
      <c r="CZ1" s="615"/>
      <c r="DA1" s="615"/>
      <c r="DB1" s="615"/>
      <c r="DC1" s="615"/>
      <c r="DD1" s="616" t="s">
        <v>844</v>
      </c>
      <c r="DE1" s="615"/>
      <c r="DF1" s="615"/>
      <c r="DG1" s="615"/>
      <c r="DH1" s="615"/>
      <c r="DI1" s="615"/>
      <c r="GE1" s="617"/>
      <c r="GF1" s="617"/>
    </row>
    <row r="2" spans="1:190" ht="1.5" customHeight="1" x14ac:dyDescent="0.15">
      <c r="AG2" s="615"/>
      <c r="AH2" s="615"/>
      <c r="AI2" s="615"/>
      <c r="AJ2" s="615"/>
      <c r="AK2" s="615"/>
      <c r="AL2" s="615"/>
      <c r="AM2" s="615"/>
      <c r="AN2" s="615"/>
      <c r="AO2" s="615"/>
      <c r="AP2" s="615"/>
      <c r="AQ2" s="615"/>
      <c r="AR2" s="615"/>
      <c r="AS2" s="615"/>
      <c r="AT2" s="615"/>
      <c r="AU2" s="615"/>
      <c r="AV2" s="615"/>
      <c r="AW2" s="615"/>
      <c r="AX2" s="615"/>
      <c r="AY2" s="615"/>
      <c r="AZ2" s="615"/>
      <c r="BA2" s="615"/>
      <c r="BB2" s="615"/>
      <c r="BC2" s="618"/>
      <c r="BD2" s="618"/>
      <c r="BE2" s="618"/>
      <c r="BF2" s="618"/>
      <c r="BG2" s="618"/>
      <c r="BH2" s="615"/>
      <c r="BT2" s="615"/>
      <c r="BU2" s="615"/>
      <c r="BV2" s="615"/>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c r="CZ2" s="615"/>
      <c r="DB2" s="615"/>
      <c r="DC2" s="615"/>
      <c r="DD2" s="619"/>
      <c r="DE2" s="619"/>
      <c r="DF2" s="619"/>
      <c r="DG2" s="619"/>
      <c r="GA2" s="615"/>
      <c r="GB2" s="615"/>
      <c r="GC2" s="615"/>
      <c r="GD2" s="615"/>
      <c r="GE2" s="618"/>
      <c r="GF2" s="618"/>
      <c r="GG2" s="615"/>
    </row>
    <row r="3" spans="1:190" ht="2.25" customHeight="1" x14ac:dyDescent="0.15">
      <c r="BB3" s="615"/>
      <c r="BT3" s="615"/>
      <c r="BU3" s="615"/>
      <c r="BV3" s="615"/>
      <c r="BW3" s="615"/>
      <c r="BX3" s="615"/>
      <c r="BY3" s="615"/>
      <c r="BZ3" s="615"/>
      <c r="CA3" s="615"/>
      <c r="CB3" s="615"/>
      <c r="CC3" s="615"/>
      <c r="CD3" s="615"/>
      <c r="CE3" s="615"/>
      <c r="CF3" s="615"/>
      <c r="CG3" s="615"/>
      <c r="CH3" s="615"/>
      <c r="CI3" s="615"/>
      <c r="CJ3" s="615"/>
      <c r="CK3" s="615"/>
      <c r="CL3" s="615"/>
      <c r="CM3" s="615"/>
      <c r="CN3" s="615"/>
      <c r="CO3" s="615"/>
      <c r="CP3" s="615"/>
      <c r="CQ3" s="615"/>
      <c r="CR3" s="615"/>
      <c r="CS3" s="615"/>
      <c r="CT3" s="615"/>
      <c r="CU3" s="615"/>
      <c r="CV3" s="615"/>
      <c r="CW3" s="615"/>
      <c r="CX3" s="615"/>
      <c r="CY3" s="615"/>
      <c r="CZ3" s="615"/>
      <c r="DB3" s="615"/>
      <c r="DC3" s="615"/>
      <c r="GA3" s="615"/>
      <c r="GB3" s="615"/>
      <c r="GC3" s="615"/>
      <c r="GD3" s="615"/>
      <c r="GE3" s="615"/>
      <c r="GF3" s="615"/>
      <c r="GG3" s="615"/>
      <c r="GH3" s="615"/>
    </row>
    <row r="4" spans="1:190" ht="19.5" customHeight="1" x14ac:dyDescent="0.15">
      <c r="A4" s="2341" t="s">
        <v>96</v>
      </c>
      <c r="B4" s="2341"/>
      <c r="C4" s="2341"/>
      <c r="D4" s="2341"/>
      <c r="E4" s="2341"/>
      <c r="F4" s="2341"/>
      <c r="G4" s="2341"/>
      <c r="H4" s="2341"/>
      <c r="I4" s="2341"/>
      <c r="J4" s="2341"/>
      <c r="K4" s="2341"/>
      <c r="L4" s="2341"/>
      <c r="M4" s="2341"/>
      <c r="N4" s="2341"/>
      <c r="O4" s="2341"/>
      <c r="P4" s="2341"/>
      <c r="Q4" s="2341"/>
      <c r="R4" s="2341"/>
      <c r="S4" s="2341"/>
      <c r="T4" s="2341"/>
      <c r="U4" s="2341"/>
      <c r="V4" s="2341"/>
      <c r="W4" s="2341"/>
      <c r="X4" s="2341"/>
      <c r="Y4" s="2341"/>
      <c r="Z4" s="2341"/>
      <c r="AA4" s="2341"/>
      <c r="AB4" s="2341"/>
      <c r="AC4" s="2341"/>
      <c r="AD4" s="2341"/>
      <c r="AE4" s="2341"/>
      <c r="AF4" s="2341"/>
      <c r="AG4" s="2341"/>
      <c r="AH4" s="2341"/>
      <c r="AI4" s="2341"/>
      <c r="AJ4" s="2341"/>
      <c r="AK4" s="2341"/>
      <c r="AL4" s="2341"/>
      <c r="AM4" s="2341"/>
      <c r="AN4" s="2341"/>
      <c r="AO4" s="2341"/>
      <c r="AP4" s="2341"/>
      <c r="AQ4" s="2341"/>
      <c r="AR4" s="2341"/>
      <c r="AS4" s="2341"/>
      <c r="AT4" s="2341"/>
      <c r="AU4" s="2341"/>
      <c r="AV4" s="2341"/>
      <c r="AW4" s="2341"/>
      <c r="AX4" s="2341"/>
      <c r="AY4" s="2341"/>
      <c r="AZ4" s="2341"/>
      <c r="BA4" s="2341"/>
      <c r="BB4" s="2341"/>
      <c r="BC4" s="2341"/>
      <c r="BD4" s="2341"/>
      <c r="BE4" s="2341"/>
      <c r="BF4" s="2341"/>
      <c r="BG4" s="2341"/>
      <c r="BH4" s="2341"/>
      <c r="BI4" s="2341"/>
      <c r="BJ4" s="2341"/>
      <c r="BK4" s="2341"/>
      <c r="BL4" s="2341"/>
      <c r="BM4" s="2341"/>
      <c r="BN4" s="2341"/>
      <c r="BO4" s="2341"/>
      <c r="BP4" s="2341"/>
      <c r="BQ4" s="2341"/>
      <c r="BR4" s="2341"/>
      <c r="BS4" s="2341"/>
      <c r="BT4" s="2341"/>
      <c r="BU4" s="2341"/>
      <c r="BV4" s="2341"/>
      <c r="BW4" s="2341"/>
      <c r="BX4" s="2341"/>
      <c r="BY4" s="2341"/>
      <c r="BZ4" s="2341"/>
      <c r="CA4" s="2341"/>
      <c r="CB4" s="2341"/>
      <c r="CC4" s="2341"/>
      <c r="CD4" s="2341"/>
      <c r="CE4" s="2341"/>
      <c r="CF4" s="2341"/>
      <c r="CG4" s="2341"/>
      <c r="CH4" s="2341"/>
      <c r="CI4" s="2341"/>
      <c r="CJ4" s="2341"/>
      <c r="CK4" s="2341"/>
      <c r="CL4" s="2341"/>
      <c r="CM4" s="2341"/>
      <c r="CN4" s="2341"/>
      <c r="CO4" s="2341"/>
      <c r="CP4" s="2341"/>
      <c r="CQ4" s="2341"/>
      <c r="CR4" s="2341"/>
      <c r="CS4" s="2341"/>
      <c r="CT4" s="2341"/>
      <c r="CU4" s="2341"/>
      <c r="CV4" s="2341"/>
      <c r="CW4" s="2341"/>
      <c r="CX4" s="2341"/>
      <c r="CY4" s="2341"/>
      <c r="CZ4" s="2341"/>
      <c r="DA4" s="2341"/>
      <c r="DB4" s="2341"/>
      <c r="DC4" s="2341"/>
      <c r="DD4" s="2341"/>
      <c r="DE4" s="2341"/>
      <c r="DF4" s="2341"/>
      <c r="DG4" s="2341"/>
      <c r="DH4" s="2341"/>
      <c r="DI4" s="620"/>
      <c r="DJ4" s="620"/>
    </row>
    <row r="5" spans="1:190" s="622" customFormat="1" ht="13.5" customHeight="1" x14ac:dyDescent="0.15">
      <c r="A5" s="2342" t="s">
        <v>643</v>
      </c>
      <c r="B5" s="2342"/>
      <c r="C5" s="2342"/>
      <c r="D5" s="2342"/>
      <c r="E5" s="2342"/>
      <c r="F5" s="2342"/>
      <c r="G5" s="2342"/>
      <c r="H5" s="2342"/>
      <c r="I5" s="2342"/>
      <c r="J5" s="2342"/>
      <c r="K5" s="2342"/>
      <c r="L5" s="2342"/>
      <c r="M5" s="2342"/>
      <c r="N5" s="2342"/>
      <c r="O5" s="2342"/>
      <c r="P5" s="2342"/>
      <c r="Q5" s="2342"/>
      <c r="R5" s="2342"/>
      <c r="S5" s="2342"/>
      <c r="T5" s="2342"/>
      <c r="U5" s="2342"/>
      <c r="V5" s="2342"/>
      <c r="W5" s="2342"/>
      <c r="X5" s="2342"/>
      <c r="Y5" s="2342"/>
      <c r="Z5" s="2342"/>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1"/>
      <c r="CA5" s="621"/>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row>
    <row r="6" spans="1:190" ht="13.5" customHeight="1" x14ac:dyDescent="0.15">
      <c r="B6" s="2343" t="s">
        <v>1095</v>
      </c>
      <c r="C6" s="2343"/>
      <c r="D6" s="2343"/>
      <c r="E6" s="2343"/>
      <c r="F6" s="2343"/>
      <c r="G6" s="2343"/>
      <c r="H6" s="2343"/>
      <c r="I6" s="2343"/>
      <c r="J6" s="2343"/>
      <c r="K6" s="2343"/>
      <c r="L6" s="2343"/>
      <c r="M6" s="2343"/>
      <c r="N6" s="2343"/>
      <c r="O6" s="2343"/>
      <c r="P6" s="2343"/>
      <c r="Q6" s="2343"/>
      <c r="R6" s="2343"/>
      <c r="S6" s="2343"/>
      <c r="T6" s="2343"/>
      <c r="U6" s="2343"/>
      <c r="V6" s="2343"/>
      <c r="W6" s="2343"/>
      <c r="X6" s="2343"/>
      <c r="Y6" s="2343"/>
      <c r="Z6" s="2343"/>
      <c r="AA6" s="2343"/>
      <c r="AB6" s="2343"/>
      <c r="AC6" s="2343"/>
      <c r="AD6" s="2343"/>
      <c r="AE6" s="2343"/>
      <c r="AF6" s="2343"/>
      <c r="AG6" s="2343"/>
      <c r="AH6" s="2343"/>
      <c r="AI6" s="2343"/>
      <c r="AJ6" s="2343"/>
      <c r="AK6" s="2343"/>
      <c r="AL6" s="2343"/>
      <c r="AM6" s="2343"/>
      <c r="AN6" s="2343"/>
      <c r="AO6" s="2343"/>
      <c r="AP6" s="2343"/>
      <c r="AQ6" s="2343"/>
      <c r="AR6" s="2343"/>
      <c r="AS6" s="2343"/>
      <c r="AT6" s="2343"/>
      <c r="AU6" s="2343"/>
      <c r="AV6" s="2343"/>
      <c r="BN6" s="2343" t="s">
        <v>1096</v>
      </c>
      <c r="BO6" s="2343"/>
      <c r="BP6" s="2343"/>
      <c r="BQ6" s="2343"/>
      <c r="BR6" s="2343"/>
      <c r="BS6" s="2343"/>
      <c r="BT6" s="2343"/>
      <c r="BU6" s="2343"/>
      <c r="BV6" s="2343"/>
      <c r="BW6" s="2343"/>
      <c r="BX6" s="2343"/>
      <c r="BY6" s="2343"/>
      <c r="BZ6" s="2343"/>
      <c r="CA6" s="2343"/>
      <c r="CB6" s="2343"/>
      <c r="CC6" s="2343"/>
      <c r="CD6" s="2343"/>
      <c r="CE6" s="2343"/>
      <c r="CF6" s="2343"/>
      <c r="CG6" s="2343"/>
      <c r="CH6" s="2343"/>
      <c r="CI6" s="2343"/>
      <c r="CJ6" s="2343"/>
      <c r="CK6" s="2343"/>
      <c r="CL6" s="2343"/>
      <c r="CM6" s="2343"/>
      <c r="CN6" s="2343"/>
      <c r="CO6" s="2343"/>
      <c r="CP6" s="2343"/>
      <c r="CQ6" s="2343"/>
      <c r="CR6" s="2343"/>
      <c r="CS6" s="2343"/>
      <c r="CT6" s="2343"/>
      <c r="CU6" s="2343"/>
    </row>
    <row r="7" spans="1:190" ht="3" customHeight="1" x14ac:dyDescent="0.15">
      <c r="A7" s="615"/>
      <c r="B7" s="615"/>
      <c r="Z7" s="623"/>
      <c r="AA7" s="623"/>
      <c r="AB7" s="623"/>
      <c r="AC7" s="623"/>
      <c r="AD7" s="623"/>
      <c r="AE7" s="623"/>
      <c r="AF7" s="623"/>
      <c r="AG7" s="623"/>
      <c r="AH7" s="623"/>
      <c r="AI7" s="623"/>
      <c r="AJ7" s="623"/>
      <c r="AK7" s="623"/>
      <c r="AL7" s="623"/>
      <c r="AM7" s="623"/>
      <c r="AN7" s="623"/>
      <c r="AO7" s="623"/>
      <c r="BQ7" s="615"/>
    </row>
    <row r="8" spans="1:190" ht="4.5" customHeight="1" x14ac:dyDescent="0.15">
      <c r="A8" s="2344" t="s">
        <v>97</v>
      </c>
      <c r="B8" s="2345"/>
      <c r="C8" s="2345"/>
      <c r="D8" s="2345"/>
      <c r="E8" s="2345"/>
      <c r="F8" s="2345"/>
      <c r="G8" s="2345"/>
      <c r="H8" s="2345"/>
      <c r="I8" s="2345"/>
      <c r="J8" s="2344" t="s">
        <v>98</v>
      </c>
      <c r="K8" s="2345"/>
      <c r="L8" s="2345"/>
      <c r="M8" s="2345"/>
      <c r="N8" s="2345"/>
      <c r="O8" s="2350"/>
      <c r="P8" s="2355" t="s">
        <v>845</v>
      </c>
      <c r="Q8" s="2356"/>
      <c r="R8" s="2356"/>
      <c r="S8" s="2356"/>
      <c r="T8" s="2356"/>
      <c r="U8" s="2357"/>
      <c r="V8" s="2345" t="s">
        <v>99</v>
      </c>
      <c r="W8" s="2345"/>
      <c r="X8" s="2345"/>
      <c r="Y8" s="2345"/>
      <c r="Z8" s="2345"/>
      <c r="AA8" s="2345"/>
      <c r="AB8" s="2350"/>
      <c r="AC8" s="2364" t="s">
        <v>100</v>
      </c>
      <c r="AD8" s="2345"/>
      <c r="AE8" s="2345"/>
      <c r="AF8" s="2345"/>
      <c r="AG8" s="2345"/>
      <c r="AH8" s="2350"/>
      <c r="AI8" s="2364" t="s">
        <v>101</v>
      </c>
      <c r="AJ8" s="2345"/>
      <c r="AK8" s="2345"/>
      <c r="AL8" s="2345"/>
      <c r="AM8" s="2345"/>
      <c r="AN8" s="2350"/>
      <c r="AO8" s="2364" t="s">
        <v>102</v>
      </c>
      <c r="AP8" s="2345"/>
      <c r="AQ8" s="2345"/>
      <c r="AR8" s="2345"/>
      <c r="AS8" s="2345"/>
      <c r="AT8" s="2350"/>
      <c r="AU8" s="2364" t="s">
        <v>103</v>
      </c>
      <c r="AV8" s="2345"/>
      <c r="AW8" s="2345"/>
      <c r="AX8" s="2345"/>
      <c r="AY8" s="2345"/>
      <c r="AZ8" s="2345"/>
      <c r="BA8" s="2344" t="s">
        <v>626</v>
      </c>
      <c r="BB8" s="2345"/>
      <c r="BC8" s="2345"/>
      <c r="BD8" s="2345"/>
      <c r="BE8" s="2345"/>
      <c r="BF8" s="2345"/>
      <c r="BG8" s="2345"/>
      <c r="BH8" s="2345"/>
      <c r="BI8" s="2368"/>
      <c r="BM8" s="2344" t="s">
        <v>104</v>
      </c>
      <c r="BN8" s="2345"/>
      <c r="BO8" s="2345"/>
      <c r="BP8" s="624"/>
      <c r="BQ8" s="2371" t="s">
        <v>854</v>
      </c>
      <c r="BR8" s="698"/>
      <c r="BS8" s="693"/>
      <c r="BT8" s="2345" t="s">
        <v>105</v>
      </c>
      <c r="BU8" s="2345"/>
      <c r="BV8" s="2345"/>
      <c r="BW8" s="2345"/>
      <c r="BX8" s="2345"/>
      <c r="BY8" s="2345"/>
      <c r="BZ8" s="2345"/>
      <c r="CA8" s="2345"/>
      <c r="CB8" s="2345"/>
      <c r="CC8" s="2345"/>
      <c r="CD8" s="2345"/>
      <c r="CE8" s="2345"/>
      <c r="CF8" s="2345"/>
      <c r="CG8" s="2345"/>
      <c r="CH8" s="2345"/>
      <c r="CI8" s="2345"/>
      <c r="CJ8" s="2345"/>
      <c r="CK8" s="2345"/>
      <c r="CL8" s="2345"/>
      <c r="CM8" s="2345"/>
      <c r="CN8" s="2345"/>
      <c r="CO8" s="2345"/>
      <c r="CP8" s="2345"/>
      <c r="CQ8" s="2345"/>
      <c r="CR8" s="2345"/>
      <c r="CS8" s="2345"/>
      <c r="CT8" s="2345"/>
      <c r="CU8" s="2345"/>
      <c r="CV8" s="2345"/>
      <c r="CW8" s="2345"/>
      <c r="CX8" s="2345"/>
      <c r="CY8" s="2345"/>
      <c r="CZ8" s="2345"/>
      <c r="DA8" s="2345"/>
      <c r="DB8" s="693"/>
      <c r="DC8" s="697"/>
      <c r="DD8" s="2345" t="s">
        <v>106</v>
      </c>
      <c r="DE8" s="2345"/>
      <c r="DF8" s="2345"/>
      <c r="DG8" s="2345"/>
      <c r="DH8" s="625"/>
    </row>
    <row r="9" spans="1:190" ht="12.6" customHeight="1" x14ac:dyDescent="0.15">
      <c r="A9" s="2346"/>
      <c r="B9" s="2347"/>
      <c r="C9" s="2347"/>
      <c r="D9" s="2347"/>
      <c r="E9" s="2347"/>
      <c r="F9" s="2347"/>
      <c r="G9" s="2347"/>
      <c r="H9" s="2347"/>
      <c r="I9" s="2347"/>
      <c r="J9" s="2346"/>
      <c r="K9" s="2347"/>
      <c r="L9" s="2347"/>
      <c r="M9" s="2347"/>
      <c r="N9" s="2347"/>
      <c r="O9" s="2351"/>
      <c r="P9" s="2358"/>
      <c r="Q9" s="2359"/>
      <c r="R9" s="2359"/>
      <c r="S9" s="2359"/>
      <c r="T9" s="2359"/>
      <c r="U9" s="2360"/>
      <c r="V9" s="2347"/>
      <c r="W9" s="2347"/>
      <c r="X9" s="2347"/>
      <c r="Y9" s="2347"/>
      <c r="Z9" s="2347"/>
      <c r="AA9" s="2347"/>
      <c r="AB9" s="2351"/>
      <c r="AC9" s="2365"/>
      <c r="AD9" s="2347"/>
      <c r="AE9" s="2347"/>
      <c r="AF9" s="2347"/>
      <c r="AG9" s="2347"/>
      <c r="AH9" s="2351"/>
      <c r="AI9" s="2365"/>
      <c r="AJ9" s="2347"/>
      <c r="AK9" s="2347"/>
      <c r="AL9" s="2347"/>
      <c r="AM9" s="2347"/>
      <c r="AN9" s="2351"/>
      <c r="AO9" s="2365"/>
      <c r="AP9" s="2347"/>
      <c r="AQ9" s="2347"/>
      <c r="AR9" s="2347"/>
      <c r="AS9" s="2347"/>
      <c r="AT9" s="2351"/>
      <c r="AU9" s="2365"/>
      <c r="AV9" s="2347"/>
      <c r="AW9" s="2347"/>
      <c r="AX9" s="2347"/>
      <c r="AY9" s="2347"/>
      <c r="AZ9" s="2347"/>
      <c r="BA9" s="2346"/>
      <c r="BB9" s="2347"/>
      <c r="BC9" s="2347"/>
      <c r="BD9" s="2347"/>
      <c r="BE9" s="2347"/>
      <c r="BF9" s="2347"/>
      <c r="BG9" s="2347"/>
      <c r="BH9" s="2347"/>
      <c r="BI9" s="2369"/>
      <c r="BM9" s="2346"/>
      <c r="BN9" s="2347"/>
      <c r="BO9" s="2347"/>
      <c r="BP9" s="626"/>
      <c r="BQ9" s="2372"/>
      <c r="BR9" s="700"/>
      <c r="BS9" s="694"/>
      <c r="BT9" s="2353"/>
      <c r="BU9" s="2353"/>
      <c r="BV9" s="2353"/>
      <c r="BW9" s="2353"/>
      <c r="BX9" s="2353"/>
      <c r="BY9" s="2353"/>
      <c r="BZ9" s="2353"/>
      <c r="CA9" s="2353"/>
      <c r="CB9" s="2353"/>
      <c r="CC9" s="2353"/>
      <c r="CD9" s="2353"/>
      <c r="CE9" s="2353"/>
      <c r="CF9" s="2353"/>
      <c r="CG9" s="2353"/>
      <c r="CH9" s="2353"/>
      <c r="CI9" s="2353"/>
      <c r="CJ9" s="2353"/>
      <c r="CK9" s="2353"/>
      <c r="CL9" s="2353"/>
      <c r="CM9" s="2353"/>
      <c r="CN9" s="2353"/>
      <c r="CO9" s="2353"/>
      <c r="CP9" s="2353"/>
      <c r="CQ9" s="2353"/>
      <c r="CR9" s="2353"/>
      <c r="CS9" s="2353"/>
      <c r="CT9" s="2353"/>
      <c r="CU9" s="2353"/>
      <c r="CV9" s="2353"/>
      <c r="CW9" s="2353"/>
      <c r="CX9" s="2353"/>
      <c r="CY9" s="2353"/>
      <c r="CZ9" s="2353"/>
      <c r="DA9" s="2353"/>
      <c r="DB9" s="695"/>
      <c r="DC9" s="699"/>
      <c r="DD9" s="2347"/>
      <c r="DE9" s="2347"/>
      <c r="DF9" s="2347"/>
      <c r="DG9" s="2347"/>
      <c r="DH9" s="627"/>
    </row>
    <row r="10" spans="1:190" ht="12.6" customHeight="1" x14ac:dyDescent="0.15">
      <c r="A10" s="2346"/>
      <c r="B10" s="2347"/>
      <c r="C10" s="2347"/>
      <c r="D10" s="2347"/>
      <c r="E10" s="2347"/>
      <c r="F10" s="2347"/>
      <c r="G10" s="2347"/>
      <c r="H10" s="2347"/>
      <c r="I10" s="2347"/>
      <c r="J10" s="2346"/>
      <c r="K10" s="2347"/>
      <c r="L10" s="2347"/>
      <c r="M10" s="2347"/>
      <c r="N10" s="2347"/>
      <c r="O10" s="2351"/>
      <c r="P10" s="2358"/>
      <c r="Q10" s="2359"/>
      <c r="R10" s="2359"/>
      <c r="S10" s="2359"/>
      <c r="T10" s="2359"/>
      <c r="U10" s="2360"/>
      <c r="V10" s="2347"/>
      <c r="W10" s="2347"/>
      <c r="X10" s="2347"/>
      <c r="Y10" s="2347"/>
      <c r="Z10" s="2347"/>
      <c r="AA10" s="2347"/>
      <c r="AB10" s="2351"/>
      <c r="AC10" s="2365"/>
      <c r="AD10" s="2347"/>
      <c r="AE10" s="2347"/>
      <c r="AF10" s="2347"/>
      <c r="AG10" s="2347"/>
      <c r="AH10" s="2351"/>
      <c r="AI10" s="2365"/>
      <c r="AJ10" s="2347"/>
      <c r="AK10" s="2347"/>
      <c r="AL10" s="2347"/>
      <c r="AM10" s="2347"/>
      <c r="AN10" s="2351"/>
      <c r="AO10" s="2365"/>
      <c r="AP10" s="2347"/>
      <c r="AQ10" s="2347"/>
      <c r="AR10" s="2347"/>
      <c r="AS10" s="2347"/>
      <c r="AT10" s="2351"/>
      <c r="AU10" s="2365"/>
      <c r="AV10" s="2347"/>
      <c r="AW10" s="2347"/>
      <c r="AX10" s="2347"/>
      <c r="AY10" s="2347"/>
      <c r="AZ10" s="2347"/>
      <c r="BA10" s="2346"/>
      <c r="BB10" s="2347"/>
      <c r="BC10" s="2347"/>
      <c r="BD10" s="2347"/>
      <c r="BE10" s="2347"/>
      <c r="BF10" s="2347"/>
      <c r="BG10" s="2347"/>
      <c r="BH10" s="2347"/>
      <c r="BI10" s="2369"/>
      <c r="BM10" s="2346"/>
      <c r="BN10" s="2347"/>
      <c r="BO10" s="2347"/>
      <c r="BP10" s="626"/>
      <c r="BQ10" s="2372"/>
      <c r="BR10" s="700"/>
      <c r="BS10" s="696"/>
      <c r="BT10" s="2367" t="s">
        <v>107</v>
      </c>
      <c r="BU10" s="2367"/>
      <c r="BV10" s="2367"/>
      <c r="BW10" s="2367"/>
      <c r="BX10" s="628"/>
      <c r="BY10" s="696"/>
      <c r="BZ10" s="2367" t="s">
        <v>108</v>
      </c>
      <c r="CA10" s="2367"/>
      <c r="CB10" s="2367"/>
      <c r="CC10" s="2367"/>
      <c r="CD10" s="628"/>
      <c r="CE10" s="696"/>
      <c r="CF10" s="2367" t="s">
        <v>109</v>
      </c>
      <c r="CG10" s="2367"/>
      <c r="CH10" s="2367"/>
      <c r="CI10" s="2367"/>
      <c r="CJ10" s="628"/>
      <c r="CK10" s="696"/>
      <c r="CL10" s="2367" t="s">
        <v>110</v>
      </c>
      <c r="CM10" s="2367"/>
      <c r="CN10" s="2367"/>
      <c r="CO10" s="2367"/>
      <c r="CP10" s="628"/>
      <c r="CQ10" s="696"/>
      <c r="CR10" s="2367" t="s">
        <v>111</v>
      </c>
      <c r="CS10" s="2367"/>
      <c r="CT10" s="2367"/>
      <c r="CU10" s="2367"/>
      <c r="CV10" s="628"/>
      <c r="CW10" s="696"/>
      <c r="CX10" s="2367" t="s">
        <v>112</v>
      </c>
      <c r="CY10" s="2367"/>
      <c r="CZ10" s="2367"/>
      <c r="DA10" s="2367"/>
      <c r="DB10" s="696"/>
      <c r="DC10" s="699"/>
      <c r="DD10" s="2347"/>
      <c r="DE10" s="2347"/>
      <c r="DF10" s="2347"/>
      <c r="DG10" s="2347"/>
      <c r="DH10" s="627"/>
    </row>
    <row r="11" spans="1:190" ht="12.6" customHeight="1" x14ac:dyDescent="0.15">
      <c r="A11" s="2346"/>
      <c r="B11" s="2347"/>
      <c r="C11" s="2347"/>
      <c r="D11" s="2347"/>
      <c r="E11" s="2347"/>
      <c r="F11" s="2347"/>
      <c r="G11" s="2347"/>
      <c r="H11" s="2347"/>
      <c r="I11" s="2347"/>
      <c r="J11" s="2352"/>
      <c r="K11" s="2353"/>
      <c r="L11" s="2353"/>
      <c r="M11" s="2353"/>
      <c r="N11" s="2353"/>
      <c r="O11" s="2354"/>
      <c r="P11" s="2361"/>
      <c r="Q11" s="2362"/>
      <c r="R11" s="2362"/>
      <c r="S11" s="2362"/>
      <c r="T11" s="2362"/>
      <c r="U11" s="2363"/>
      <c r="V11" s="2353"/>
      <c r="W11" s="2353"/>
      <c r="X11" s="2353"/>
      <c r="Y11" s="2353"/>
      <c r="Z11" s="2353"/>
      <c r="AA11" s="2353"/>
      <c r="AB11" s="2354"/>
      <c r="AC11" s="2366"/>
      <c r="AD11" s="2353"/>
      <c r="AE11" s="2353"/>
      <c r="AF11" s="2353"/>
      <c r="AG11" s="2353"/>
      <c r="AH11" s="2354"/>
      <c r="AI11" s="2366"/>
      <c r="AJ11" s="2353"/>
      <c r="AK11" s="2353"/>
      <c r="AL11" s="2353"/>
      <c r="AM11" s="2353"/>
      <c r="AN11" s="2354"/>
      <c r="AO11" s="2366"/>
      <c r="AP11" s="2353"/>
      <c r="AQ11" s="2353"/>
      <c r="AR11" s="2353"/>
      <c r="AS11" s="2353"/>
      <c r="AT11" s="2354"/>
      <c r="AU11" s="2366"/>
      <c r="AV11" s="2353"/>
      <c r="AW11" s="2353"/>
      <c r="AX11" s="2353"/>
      <c r="AY11" s="2353"/>
      <c r="AZ11" s="2353"/>
      <c r="BA11" s="2352"/>
      <c r="BB11" s="2353"/>
      <c r="BC11" s="2353"/>
      <c r="BD11" s="2353"/>
      <c r="BE11" s="2353"/>
      <c r="BF11" s="2353"/>
      <c r="BG11" s="2353"/>
      <c r="BH11" s="2353"/>
      <c r="BI11" s="2370"/>
      <c r="BM11" s="2346"/>
      <c r="BN11" s="2347"/>
      <c r="BO11" s="2347"/>
      <c r="BP11" s="626"/>
      <c r="BQ11" s="2372"/>
      <c r="BR11" s="700"/>
      <c r="BS11" s="694"/>
      <c r="BT11" s="2353"/>
      <c r="BU11" s="2353"/>
      <c r="BV11" s="2353"/>
      <c r="BW11" s="2353"/>
      <c r="BX11" s="710"/>
      <c r="BY11" s="709"/>
      <c r="BZ11" s="2353"/>
      <c r="CA11" s="2353"/>
      <c r="CB11" s="2353"/>
      <c r="CC11" s="2353"/>
      <c r="CD11" s="710"/>
      <c r="CE11" s="694"/>
      <c r="CF11" s="2353"/>
      <c r="CG11" s="2353"/>
      <c r="CH11" s="2353"/>
      <c r="CI11" s="2353"/>
      <c r="CJ11" s="710"/>
      <c r="CK11" s="694"/>
      <c r="CL11" s="2353"/>
      <c r="CM11" s="2353"/>
      <c r="CN11" s="2353"/>
      <c r="CO11" s="2353"/>
      <c r="CP11" s="710"/>
      <c r="CQ11" s="694"/>
      <c r="CR11" s="2353"/>
      <c r="CS11" s="2353"/>
      <c r="CT11" s="2353"/>
      <c r="CU11" s="2353"/>
      <c r="CV11" s="710"/>
      <c r="CW11" s="694"/>
      <c r="CX11" s="2353"/>
      <c r="CY11" s="2353"/>
      <c r="CZ11" s="2353"/>
      <c r="DA11" s="2353"/>
      <c r="DB11" s="694"/>
      <c r="DC11" s="699"/>
      <c r="DD11" s="2353"/>
      <c r="DE11" s="2353"/>
      <c r="DF11" s="2353"/>
      <c r="DG11" s="2353"/>
      <c r="DH11" s="627"/>
      <c r="GA11" s="618"/>
      <c r="GB11" s="701"/>
      <c r="GC11" s="701"/>
      <c r="GD11" s="618"/>
      <c r="GE11" s="618"/>
      <c r="GF11" s="618"/>
      <c r="GG11" s="618"/>
      <c r="GH11" s="615"/>
    </row>
    <row r="12" spans="1:190" ht="12.6" customHeight="1" x14ac:dyDescent="0.15">
      <c r="A12" s="2346"/>
      <c r="B12" s="2347"/>
      <c r="C12" s="2347"/>
      <c r="D12" s="2347"/>
      <c r="E12" s="2347"/>
      <c r="F12" s="2347"/>
      <c r="G12" s="2347"/>
      <c r="H12" s="2347"/>
      <c r="I12" s="2347"/>
      <c r="J12" s="626"/>
      <c r="K12" s="2367" t="s">
        <v>637</v>
      </c>
      <c r="L12" s="629"/>
      <c r="M12" s="615"/>
      <c r="N12" s="2367" t="s">
        <v>638</v>
      </c>
      <c r="O12" s="630"/>
      <c r="P12" s="648"/>
      <c r="Q12" s="2367" t="s">
        <v>637</v>
      </c>
      <c r="R12" s="629"/>
      <c r="S12" s="670"/>
      <c r="T12" s="2367" t="s">
        <v>638</v>
      </c>
      <c r="U12" s="2374"/>
      <c r="V12" s="615"/>
      <c r="W12" s="2367" t="s">
        <v>637</v>
      </c>
      <c r="X12" s="2367"/>
      <c r="Y12" s="629"/>
      <c r="Z12" s="615"/>
      <c r="AA12" s="2367" t="s">
        <v>638</v>
      </c>
      <c r="AB12" s="631"/>
      <c r="AC12" s="618"/>
      <c r="AD12" s="2367" t="s">
        <v>637</v>
      </c>
      <c r="AE12" s="632"/>
      <c r="AF12" s="618"/>
      <c r="AG12" s="2367" t="s">
        <v>638</v>
      </c>
      <c r="AH12" s="631"/>
      <c r="AI12" s="618"/>
      <c r="AJ12" s="2367" t="s">
        <v>637</v>
      </c>
      <c r="AK12" s="632"/>
      <c r="AL12" s="618"/>
      <c r="AM12" s="2367" t="s">
        <v>638</v>
      </c>
      <c r="AN12" s="631"/>
      <c r="AO12" s="618"/>
      <c r="AP12" s="2367" t="s">
        <v>637</v>
      </c>
      <c r="AQ12" s="629"/>
      <c r="AR12" s="615"/>
      <c r="AS12" s="2367" t="s">
        <v>638</v>
      </c>
      <c r="AT12" s="630"/>
      <c r="AU12" s="615">
        <v>7</v>
      </c>
      <c r="AV12" s="2367" t="s">
        <v>637</v>
      </c>
      <c r="AW12" s="632"/>
      <c r="AX12" s="618"/>
      <c r="AY12" s="2367" t="s">
        <v>638</v>
      </c>
      <c r="AZ12" s="615"/>
      <c r="BA12" s="626"/>
      <c r="BB12" s="2367" t="s">
        <v>637</v>
      </c>
      <c r="BC12" s="632"/>
      <c r="BD12" s="618"/>
      <c r="BE12" s="2367" t="s">
        <v>638</v>
      </c>
      <c r="BF12" s="632"/>
      <c r="BG12" s="618"/>
      <c r="BH12" s="2367" t="s">
        <v>148</v>
      </c>
      <c r="BI12" s="627"/>
      <c r="BM12" s="2346"/>
      <c r="BN12" s="2347"/>
      <c r="BO12" s="2347"/>
      <c r="BP12" s="626"/>
      <c r="BQ12" s="2372"/>
      <c r="BR12" s="700"/>
      <c r="BS12" s="695"/>
      <c r="BT12" s="2376" t="s">
        <v>113</v>
      </c>
      <c r="BU12" s="633"/>
      <c r="BV12" s="634"/>
      <c r="BW12" s="2372" t="s">
        <v>114</v>
      </c>
      <c r="BX12" s="635"/>
      <c r="BY12" s="708"/>
      <c r="BZ12" s="2376" t="s">
        <v>113</v>
      </c>
      <c r="CA12" s="633"/>
      <c r="CB12" s="634"/>
      <c r="CC12" s="2372" t="s">
        <v>114</v>
      </c>
      <c r="CD12" s="635"/>
      <c r="CE12" s="708"/>
      <c r="CF12" s="2376" t="s">
        <v>113</v>
      </c>
      <c r="CG12" s="633"/>
      <c r="CH12" s="634"/>
      <c r="CI12" s="2372" t="s">
        <v>114</v>
      </c>
      <c r="CJ12" s="635"/>
      <c r="CK12" s="708"/>
      <c r="CL12" s="2376" t="s">
        <v>113</v>
      </c>
      <c r="CM12" s="633"/>
      <c r="CN12" s="634"/>
      <c r="CO12" s="2372" t="s">
        <v>114</v>
      </c>
      <c r="CP12" s="635"/>
      <c r="CQ12" s="708"/>
      <c r="CR12" s="2376" t="s">
        <v>113</v>
      </c>
      <c r="CS12" s="633"/>
      <c r="CT12" s="634"/>
      <c r="CU12" s="2372" t="s">
        <v>114</v>
      </c>
      <c r="CV12" s="635"/>
      <c r="CW12" s="708"/>
      <c r="CX12" s="2376" t="s">
        <v>113</v>
      </c>
      <c r="CY12" s="633"/>
      <c r="CZ12" s="634"/>
      <c r="DA12" s="2372" t="s">
        <v>114</v>
      </c>
      <c r="DB12" s="704"/>
      <c r="DC12" s="636"/>
      <c r="DD12" s="2379" t="s">
        <v>113</v>
      </c>
      <c r="DE12" s="637"/>
      <c r="DF12" s="638"/>
      <c r="DG12" s="2372" t="s">
        <v>115</v>
      </c>
      <c r="DH12" s="639"/>
      <c r="GA12" s="618"/>
      <c r="GB12" s="615"/>
      <c r="GC12" s="615"/>
      <c r="GD12" s="618"/>
      <c r="GE12" s="618"/>
      <c r="GF12" s="618"/>
      <c r="GG12" s="618"/>
      <c r="GH12" s="615"/>
    </row>
    <row r="13" spans="1:190" ht="12.6" customHeight="1" x14ac:dyDescent="0.15">
      <c r="A13" s="2348"/>
      <c r="B13" s="2349"/>
      <c r="C13" s="2349"/>
      <c r="D13" s="2349"/>
      <c r="E13" s="2349"/>
      <c r="F13" s="2349"/>
      <c r="G13" s="2349"/>
      <c r="H13" s="2349"/>
      <c r="I13" s="2349"/>
      <c r="J13" s="640"/>
      <c r="K13" s="2349"/>
      <c r="L13" s="641"/>
      <c r="M13" s="619"/>
      <c r="N13" s="2349"/>
      <c r="O13" s="641"/>
      <c r="P13" s="645"/>
      <c r="Q13" s="2349"/>
      <c r="R13" s="641"/>
      <c r="S13" s="619"/>
      <c r="T13" s="2349"/>
      <c r="U13" s="2375"/>
      <c r="V13" s="619"/>
      <c r="W13" s="2349"/>
      <c r="X13" s="2349"/>
      <c r="Y13" s="641"/>
      <c r="Z13" s="619"/>
      <c r="AA13" s="2349"/>
      <c r="AB13" s="642"/>
      <c r="AC13" s="643"/>
      <c r="AD13" s="2349"/>
      <c r="AE13" s="642"/>
      <c r="AF13" s="643"/>
      <c r="AG13" s="2349"/>
      <c r="AH13" s="642"/>
      <c r="AI13" s="643"/>
      <c r="AJ13" s="2349"/>
      <c r="AK13" s="642"/>
      <c r="AL13" s="643"/>
      <c r="AM13" s="2349"/>
      <c r="AN13" s="642"/>
      <c r="AO13" s="643"/>
      <c r="AP13" s="2349"/>
      <c r="AQ13" s="641"/>
      <c r="AR13" s="619"/>
      <c r="AS13" s="2349"/>
      <c r="AT13" s="641"/>
      <c r="AU13" s="619"/>
      <c r="AV13" s="2349"/>
      <c r="AW13" s="642"/>
      <c r="AX13" s="643"/>
      <c r="AY13" s="2349"/>
      <c r="AZ13" s="619"/>
      <c r="BA13" s="640"/>
      <c r="BB13" s="2349"/>
      <c r="BC13" s="642"/>
      <c r="BD13" s="643"/>
      <c r="BE13" s="2349"/>
      <c r="BF13" s="642"/>
      <c r="BG13" s="643"/>
      <c r="BH13" s="2349"/>
      <c r="BI13" s="644"/>
      <c r="BM13" s="2348"/>
      <c r="BN13" s="2349"/>
      <c r="BO13" s="2349"/>
      <c r="BP13" s="640"/>
      <c r="BQ13" s="2373"/>
      <c r="BR13" s="644"/>
      <c r="BS13" s="619"/>
      <c r="BT13" s="2377"/>
      <c r="BU13" s="641"/>
      <c r="BV13" s="645"/>
      <c r="BW13" s="2378"/>
      <c r="BX13" s="641"/>
      <c r="BY13" s="645"/>
      <c r="BZ13" s="2377"/>
      <c r="CA13" s="641"/>
      <c r="CB13" s="645"/>
      <c r="CC13" s="2378"/>
      <c r="CD13" s="641"/>
      <c r="CE13" s="645"/>
      <c r="CF13" s="2377"/>
      <c r="CG13" s="641"/>
      <c r="CH13" s="645"/>
      <c r="CI13" s="2378"/>
      <c r="CJ13" s="641"/>
      <c r="CK13" s="645"/>
      <c r="CL13" s="2377"/>
      <c r="CM13" s="641"/>
      <c r="CN13" s="645"/>
      <c r="CO13" s="2378"/>
      <c r="CP13" s="641"/>
      <c r="CQ13" s="645"/>
      <c r="CR13" s="2377"/>
      <c r="CS13" s="641"/>
      <c r="CT13" s="645"/>
      <c r="CU13" s="2378"/>
      <c r="CV13" s="641"/>
      <c r="CW13" s="645"/>
      <c r="CX13" s="2377"/>
      <c r="CY13" s="641"/>
      <c r="CZ13" s="645"/>
      <c r="DA13" s="2378"/>
      <c r="DB13" s="619"/>
      <c r="DC13" s="640"/>
      <c r="DD13" s="2377"/>
      <c r="DE13" s="641"/>
      <c r="DF13" s="645"/>
      <c r="DG13" s="2378"/>
      <c r="DH13" s="644"/>
      <c r="GA13" s="618"/>
      <c r="GB13" s="615"/>
      <c r="GC13" s="615"/>
      <c r="GD13" s="618"/>
      <c r="GE13" s="618"/>
      <c r="GF13" s="618"/>
      <c r="GG13" s="618"/>
      <c r="GH13" s="615"/>
    </row>
    <row r="14" spans="1:190" ht="13.5" customHeight="1" x14ac:dyDescent="0.15">
      <c r="A14" s="2380" t="s">
        <v>116</v>
      </c>
      <c r="B14" s="2381"/>
      <c r="C14" s="2382"/>
      <c r="D14" s="646"/>
      <c r="E14" s="2389" t="s">
        <v>117</v>
      </c>
      <c r="F14" s="2389"/>
      <c r="G14" s="2389"/>
      <c r="H14" s="2389"/>
      <c r="I14" s="647"/>
      <c r="J14" s="2392">
        <v>1</v>
      </c>
      <c r="K14" s="2393"/>
      <c r="L14" s="2394"/>
      <c r="M14" s="2398"/>
      <c r="N14" s="2393"/>
      <c r="O14" s="2394"/>
      <c r="P14" s="2398">
        <v>1</v>
      </c>
      <c r="Q14" s="2393"/>
      <c r="R14" s="2394"/>
      <c r="S14" s="2398"/>
      <c r="T14" s="2393"/>
      <c r="U14" s="2394"/>
      <c r="V14" s="2393">
        <v>4</v>
      </c>
      <c r="W14" s="2393"/>
      <c r="X14" s="2393"/>
      <c r="Y14" s="2394"/>
      <c r="Z14" s="2398"/>
      <c r="AA14" s="2393"/>
      <c r="AB14" s="2394"/>
      <c r="AC14" s="2398">
        <v>31</v>
      </c>
      <c r="AD14" s="2393"/>
      <c r="AE14" s="2394"/>
      <c r="AF14" s="2398">
        <v>15</v>
      </c>
      <c r="AG14" s="2393"/>
      <c r="AH14" s="2394"/>
      <c r="AI14" s="2398"/>
      <c r="AJ14" s="2393"/>
      <c r="AK14" s="2394"/>
      <c r="AL14" s="2398"/>
      <c r="AM14" s="2393"/>
      <c r="AN14" s="2394"/>
      <c r="AO14" s="2398"/>
      <c r="AP14" s="2393"/>
      <c r="AQ14" s="2394"/>
      <c r="AR14" s="2398">
        <v>1</v>
      </c>
      <c r="AS14" s="2393"/>
      <c r="AT14" s="2394"/>
      <c r="AU14" s="2398"/>
      <c r="AV14" s="2393"/>
      <c r="AW14" s="2394"/>
      <c r="AX14" s="2398"/>
      <c r="AY14" s="2393"/>
      <c r="AZ14" s="2393"/>
      <c r="BA14" s="2392">
        <f>SUM(J14,P14,V14,AC14,AI14,AO14,AU14)</f>
        <v>37</v>
      </c>
      <c r="BB14" s="2393"/>
      <c r="BC14" s="2393"/>
      <c r="BD14" s="2398">
        <f>SUM(M14,S14,Z14,AF14,AL14,AR14,AX14)</f>
        <v>16</v>
      </c>
      <c r="BE14" s="2393"/>
      <c r="BF14" s="2394"/>
      <c r="BG14" s="2398">
        <f>BA14+BD14</f>
        <v>53</v>
      </c>
      <c r="BH14" s="2393"/>
      <c r="BI14" s="2414"/>
      <c r="BM14" s="626"/>
      <c r="BN14" s="2416" t="s">
        <v>118</v>
      </c>
      <c r="BO14" s="615"/>
      <c r="BP14" s="2406">
        <v>153</v>
      </c>
      <c r="BQ14" s="2401"/>
      <c r="BR14" s="2408"/>
      <c r="BS14" s="2401"/>
      <c r="BT14" s="2401"/>
      <c r="BU14" s="2402"/>
      <c r="BV14" s="2400"/>
      <c r="BW14" s="2401"/>
      <c r="BX14" s="2402"/>
      <c r="BY14" s="2400"/>
      <c r="BZ14" s="2401"/>
      <c r="CA14" s="2402"/>
      <c r="CB14" s="2400"/>
      <c r="CC14" s="2401"/>
      <c r="CD14" s="2402"/>
      <c r="CE14" s="2400">
        <v>6</v>
      </c>
      <c r="CF14" s="2401"/>
      <c r="CG14" s="2402"/>
      <c r="CH14" s="2400">
        <v>88</v>
      </c>
      <c r="CI14" s="2401"/>
      <c r="CJ14" s="2402"/>
      <c r="CK14" s="2400"/>
      <c r="CL14" s="2401"/>
      <c r="CM14" s="2402"/>
      <c r="CN14" s="2400"/>
      <c r="CO14" s="2401"/>
      <c r="CP14" s="2402"/>
      <c r="CQ14" s="2400"/>
      <c r="CR14" s="2401"/>
      <c r="CS14" s="2402"/>
      <c r="CT14" s="2400"/>
      <c r="CU14" s="2401"/>
      <c r="CV14" s="2402"/>
      <c r="CW14" s="2400"/>
      <c r="CX14" s="2401"/>
      <c r="CY14" s="2402"/>
      <c r="CZ14" s="2400"/>
      <c r="DA14" s="2401"/>
      <c r="DB14" s="2401"/>
      <c r="DC14" s="2406">
        <v>4</v>
      </c>
      <c r="DD14" s="2401"/>
      <c r="DE14" s="2402"/>
      <c r="DF14" s="2400">
        <v>65</v>
      </c>
      <c r="DG14" s="2401"/>
      <c r="DH14" s="2408"/>
      <c r="GA14" s="618"/>
      <c r="GB14" s="615"/>
      <c r="GC14" s="615"/>
      <c r="GD14" s="618"/>
      <c r="GE14" s="618"/>
      <c r="GF14" s="618"/>
      <c r="GG14" s="618"/>
      <c r="GH14" s="615"/>
    </row>
    <row r="15" spans="1:190" ht="13.5" customHeight="1" x14ac:dyDescent="0.15">
      <c r="A15" s="2383"/>
      <c r="B15" s="2384"/>
      <c r="C15" s="2385"/>
      <c r="D15" s="648"/>
      <c r="E15" s="2390"/>
      <c r="F15" s="2390"/>
      <c r="G15" s="2391"/>
      <c r="H15" s="2391"/>
      <c r="I15" s="649"/>
      <c r="J15" s="2395"/>
      <c r="K15" s="2396"/>
      <c r="L15" s="2397"/>
      <c r="M15" s="2399"/>
      <c r="N15" s="2396"/>
      <c r="O15" s="2397"/>
      <c r="P15" s="2399"/>
      <c r="Q15" s="2396"/>
      <c r="R15" s="2397"/>
      <c r="S15" s="2399"/>
      <c r="T15" s="2396"/>
      <c r="U15" s="2397"/>
      <c r="V15" s="2396"/>
      <c r="W15" s="2396"/>
      <c r="X15" s="2396"/>
      <c r="Y15" s="2397"/>
      <c r="Z15" s="2399"/>
      <c r="AA15" s="2396"/>
      <c r="AB15" s="2397"/>
      <c r="AC15" s="2399"/>
      <c r="AD15" s="2396"/>
      <c r="AE15" s="2397"/>
      <c r="AF15" s="2399"/>
      <c r="AG15" s="2396"/>
      <c r="AH15" s="2397"/>
      <c r="AI15" s="2399"/>
      <c r="AJ15" s="2396"/>
      <c r="AK15" s="2397"/>
      <c r="AL15" s="2399"/>
      <c r="AM15" s="2396"/>
      <c r="AN15" s="2397"/>
      <c r="AO15" s="2399"/>
      <c r="AP15" s="2396"/>
      <c r="AQ15" s="2397"/>
      <c r="AR15" s="2399"/>
      <c r="AS15" s="2396"/>
      <c r="AT15" s="2397"/>
      <c r="AU15" s="2399"/>
      <c r="AV15" s="2396"/>
      <c r="AW15" s="2397"/>
      <c r="AX15" s="2399"/>
      <c r="AY15" s="2396"/>
      <c r="AZ15" s="2396"/>
      <c r="BA15" s="2395"/>
      <c r="BB15" s="2396"/>
      <c r="BC15" s="2396"/>
      <c r="BD15" s="2399"/>
      <c r="BE15" s="2396"/>
      <c r="BF15" s="2397"/>
      <c r="BG15" s="2399"/>
      <c r="BH15" s="2396"/>
      <c r="BI15" s="2415"/>
      <c r="BM15" s="650"/>
      <c r="BN15" s="2417"/>
      <c r="BO15" s="649"/>
      <c r="BP15" s="2407"/>
      <c r="BQ15" s="2404"/>
      <c r="BR15" s="2409"/>
      <c r="BS15" s="2404"/>
      <c r="BT15" s="2404"/>
      <c r="BU15" s="2405"/>
      <c r="BV15" s="2403"/>
      <c r="BW15" s="2404"/>
      <c r="BX15" s="2405"/>
      <c r="BY15" s="2403"/>
      <c r="BZ15" s="2404"/>
      <c r="CA15" s="2405"/>
      <c r="CB15" s="2403"/>
      <c r="CC15" s="2404"/>
      <c r="CD15" s="2405"/>
      <c r="CE15" s="2403"/>
      <c r="CF15" s="2404"/>
      <c r="CG15" s="2405"/>
      <c r="CH15" s="2403"/>
      <c r="CI15" s="2404"/>
      <c r="CJ15" s="2405"/>
      <c r="CK15" s="2403"/>
      <c r="CL15" s="2404"/>
      <c r="CM15" s="2405"/>
      <c r="CN15" s="2403"/>
      <c r="CO15" s="2404"/>
      <c r="CP15" s="2405"/>
      <c r="CQ15" s="2403"/>
      <c r="CR15" s="2404"/>
      <c r="CS15" s="2405"/>
      <c r="CT15" s="2403"/>
      <c r="CU15" s="2404"/>
      <c r="CV15" s="2405"/>
      <c r="CW15" s="2403"/>
      <c r="CX15" s="2404"/>
      <c r="CY15" s="2405"/>
      <c r="CZ15" s="2403"/>
      <c r="DA15" s="2404"/>
      <c r="DB15" s="2404"/>
      <c r="DC15" s="2407"/>
      <c r="DD15" s="2404"/>
      <c r="DE15" s="2405"/>
      <c r="DF15" s="2403"/>
      <c r="DG15" s="2404"/>
      <c r="DH15" s="2409"/>
      <c r="GA15" s="618"/>
      <c r="GB15" s="615"/>
      <c r="GC15" s="615"/>
      <c r="GD15" s="618"/>
      <c r="GE15" s="618"/>
      <c r="GF15" s="618"/>
      <c r="GG15" s="618"/>
      <c r="GH15" s="615"/>
    </row>
    <row r="16" spans="1:190" ht="13.5" customHeight="1" x14ac:dyDescent="0.15">
      <c r="A16" s="2383"/>
      <c r="B16" s="2384"/>
      <c r="C16" s="2385"/>
      <c r="D16" s="648"/>
      <c r="E16" s="651"/>
      <c r="F16" s="630"/>
      <c r="G16" s="615"/>
      <c r="H16" s="717" t="s">
        <v>846</v>
      </c>
      <c r="I16" s="615"/>
      <c r="J16" s="2410"/>
      <c r="K16" s="2411"/>
      <c r="L16" s="2412"/>
      <c r="M16" s="2413"/>
      <c r="N16" s="2411"/>
      <c r="O16" s="2412"/>
      <c r="P16" s="2413"/>
      <c r="Q16" s="2411"/>
      <c r="R16" s="2412"/>
      <c r="S16" s="2413"/>
      <c r="T16" s="2411"/>
      <c r="U16" s="2412"/>
      <c r="V16" s="2411"/>
      <c r="W16" s="2411"/>
      <c r="X16" s="2411"/>
      <c r="Y16" s="2412"/>
      <c r="Z16" s="2413"/>
      <c r="AA16" s="2411"/>
      <c r="AB16" s="2412"/>
      <c r="AC16" s="2413"/>
      <c r="AD16" s="2411"/>
      <c r="AE16" s="2412"/>
      <c r="AF16" s="2413"/>
      <c r="AG16" s="2411"/>
      <c r="AH16" s="2412"/>
      <c r="AI16" s="2413"/>
      <c r="AJ16" s="2411"/>
      <c r="AK16" s="2412"/>
      <c r="AL16" s="2413"/>
      <c r="AM16" s="2411"/>
      <c r="AN16" s="2412"/>
      <c r="AO16" s="2413"/>
      <c r="AP16" s="2411"/>
      <c r="AQ16" s="2412"/>
      <c r="AR16" s="2413"/>
      <c r="AS16" s="2411"/>
      <c r="AT16" s="2412"/>
      <c r="AU16" s="2413"/>
      <c r="AV16" s="2411"/>
      <c r="AW16" s="2412"/>
      <c r="AX16" s="2413"/>
      <c r="AY16" s="2411"/>
      <c r="AZ16" s="2411"/>
      <c r="BA16" s="2410">
        <f>SUM(J16,P16,V16,AC16,AI16,AO16,AU16)</f>
        <v>0</v>
      </c>
      <c r="BB16" s="2411"/>
      <c r="BC16" s="2411"/>
      <c r="BD16" s="2413">
        <f>SUM(M16,S16,Z16,AF16,AL16,AR16,AX16)</f>
        <v>0</v>
      </c>
      <c r="BE16" s="2411"/>
      <c r="BF16" s="2412"/>
      <c r="BG16" s="2413">
        <f>BA16+BD16</f>
        <v>0</v>
      </c>
      <c r="BH16" s="2411"/>
      <c r="BI16" s="2418"/>
      <c r="BM16" s="626"/>
      <c r="BN16" s="2424" t="s">
        <v>119</v>
      </c>
      <c r="BO16" s="615"/>
      <c r="BP16" s="2422">
        <v>151</v>
      </c>
      <c r="BQ16" s="2420"/>
      <c r="BR16" s="2423"/>
      <c r="BS16" s="2420"/>
      <c r="BT16" s="2420"/>
      <c r="BU16" s="2421"/>
      <c r="BV16" s="2419"/>
      <c r="BW16" s="2420"/>
      <c r="BX16" s="2421"/>
      <c r="BY16" s="2419">
        <v>1</v>
      </c>
      <c r="BZ16" s="2420"/>
      <c r="CA16" s="2421"/>
      <c r="CB16" s="2419"/>
      <c r="CC16" s="2420"/>
      <c r="CD16" s="2421"/>
      <c r="CE16" s="2419">
        <v>5</v>
      </c>
      <c r="CF16" s="2420"/>
      <c r="CG16" s="2421"/>
      <c r="CH16" s="2419">
        <v>45</v>
      </c>
      <c r="CI16" s="2420"/>
      <c r="CJ16" s="2421"/>
      <c r="CK16" s="2419"/>
      <c r="CL16" s="2420"/>
      <c r="CM16" s="2421"/>
      <c r="CN16" s="2419"/>
      <c r="CO16" s="2420"/>
      <c r="CP16" s="2421"/>
      <c r="CQ16" s="2419"/>
      <c r="CR16" s="2420"/>
      <c r="CS16" s="2421"/>
      <c r="CT16" s="2419"/>
      <c r="CU16" s="2420"/>
      <c r="CV16" s="2421"/>
      <c r="CW16" s="2419"/>
      <c r="CX16" s="2420"/>
      <c r="CY16" s="2421"/>
      <c r="CZ16" s="2419"/>
      <c r="DA16" s="2420"/>
      <c r="DB16" s="2420"/>
      <c r="DC16" s="2422">
        <v>6</v>
      </c>
      <c r="DD16" s="2420"/>
      <c r="DE16" s="2421"/>
      <c r="DF16" s="2419">
        <v>106</v>
      </c>
      <c r="DG16" s="2420"/>
      <c r="DH16" s="2423"/>
      <c r="GA16" s="618"/>
      <c r="GB16" s="615"/>
      <c r="GC16" s="615"/>
      <c r="GD16" s="618"/>
      <c r="GE16" s="618"/>
      <c r="GF16" s="618"/>
      <c r="GG16" s="618"/>
      <c r="GH16" s="615"/>
    </row>
    <row r="17" spans="1:190" ht="13.5" customHeight="1" x14ac:dyDescent="0.15">
      <c r="A17" s="2383"/>
      <c r="B17" s="2384"/>
      <c r="C17" s="2385"/>
      <c r="D17" s="652"/>
      <c r="E17" s="653"/>
      <c r="F17" s="654"/>
      <c r="G17" s="649"/>
      <c r="H17" s="718" t="s">
        <v>847</v>
      </c>
      <c r="I17" s="649"/>
      <c r="J17" s="2395"/>
      <c r="K17" s="2396"/>
      <c r="L17" s="2397"/>
      <c r="M17" s="2399"/>
      <c r="N17" s="2396"/>
      <c r="O17" s="2397"/>
      <c r="P17" s="2399"/>
      <c r="Q17" s="2396"/>
      <c r="R17" s="2397"/>
      <c r="S17" s="2399"/>
      <c r="T17" s="2396"/>
      <c r="U17" s="2397"/>
      <c r="V17" s="2396"/>
      <c r="W17" s="2396"/>
      <c r="X17" s="2396"/>
      <c r="Y17" s="2397"/>
      <c r="Z17" s="2399"/>
      <c r="AA17" s="2396"/>
      <c r="AB17" s="2397"/>
      <c r="AC17" s="2399"/>
      <c r="AD17" s="2396"/>
      <c r="AE17" s="2397"/>
      <c r="AF17" s="2399"/>
      <c r="AG17" s="2396"/>
      <c r="AH17" s="2397"/>
      <c r="AI17" s="2399"/>
      <c r="AJ17" s="2396"/>
      <c r="AK17" s="2397"/>
      <c r="AL17" s="2399"/>
      <c r="AM17" s="2396"/>
      <c r="AN17" s="2397"/>
      <c r="AO17" s="2399"/>
      <c r="AP17" s="2396"/>
      <c r="AQ17" s="2397"/>
      <c r="AR17" s="2399"/>
      <c r="AS17" s="2396"/>
      <c r="AT17" s="2397"/>
      <c r="AU17" s="2399"/>
      <c r="AV17" s="2396"/>
      <c r="AW17" s="2397"/>
      <c r="AX17" s="2399"/>
      <c r="AY17" s="2396"/>
      <c r="AZ17" s="2396"/>
      <c r="BA17" s="2395"/>
      <c r="BB17" s="2396"/>
      <c r="BC17" s="2396"/>
      <c r="BD17" s="2399"/>
      <c r="BE17" s="2396"/>
      <c r="BF17" s="2397"/>
      <c r="BG17" s="2399"/>
      <c r="BH17" s="2396"/>
      <c r="BI17" s="2415"/>
      <c r="BM17" s="650"/>
      <c r="BN17" s="2417"/>
      <c r="BO17" s="649"/>
      <c r="BP17" s="2407"/>
      <c r="BQ17" s="2404"/>
      <c r="BR17" s="2409"/>
      <c r="BS17" s="2404"/>
      <c r="BT17" s="2404"/>
      <c r="BU17" s="2405"/>
      <c r="BV17" s="2403"/>
      <c r="BW17" s="2404"/>
      <c r="BX17" s="2405"/>
      <c r="BY17" s="2403"/>
      <c r="BZ17" s="2404"/>
      <c r="CA17" s="2405"/>
      <c r="CB17" s="2403"/>
      <c r="CC17" s="2404"/>
      <c r="CD17" s="2405"/>
      <c r="CE17" s="2403"/>
      <c r="CF17" s="2404"/>
      <c r="CG17" s="2405"/>
      <c r="CH17" s="2403"/>
      <c r="CI17" s="2404"/>
      <c r="CJ17" s="2405"/>
      <c r="CK17" s="2403"/>
      <c r="CL17" s="2404"/>
      <c r="CM17" s="2405"/>
      <c r="CN17" s="2403"/>
      <c r="CO17" s="2404"/>
      <c r="CP17" s="2405"/>
      <c r="CQ17" s="2403"/>
      <c r="CR17" s="2404"/>
      <c r="CS17" s="2405"/>
      <c r="CT17" s="2403"/>
      <c r="CU17" s="2404"/>
      <c r="CV17" s="2405"/>
      <c r="CW17" s="2403"/>
      <c r="CX17" s="2404"/>
      <c r="CY17" s="2405"/>
      <c r="CZ17" s="2403"/>
      <c r="DA17" s="2404"/>
      <c r="DB17" s="2404"/>
      <c r="DC17" s="2407"/>
      <c r="DD17" s="2404"/>
      <c r="DE17" s="2405"/>
      <c r="DF17" s="2403"/>
      <c r="DG17" s="2404"/>
      <c r="DH17" s="2409"/>
      <c r="GA17" s="618"/>
      <c r="GB17" s="615"/>
      <c r="GC17" s="615"/>
      <c r="GD17" s="618"/>
      <c r="GE17" s="618"/>
      <c r="GF17" s="618"/>
      <c r="GG17" s="618"/>
      <c r="GH17" s="615"/>
    </row>
    <row r="18" spans="1:190" ht="13.5" customHeight="1" x14ac:dyDescent="0.15">
      <c r="A18" s="2383"/>
      <c r="B18" s="2384"/>
      <c r="C18" s="2385"/>
      <c r="D18" s="615"/>
      <c r="E18" s="2390" t="s">
        <v>120</v>
      </c>
      <c r="F18" s="2390"/>
      <c r="G18" s="2390"/>
      <c r="H18" s="2390"/>
      <c r="I18" s="615"/>
      <c r="J18" s="2410"/>
      <c r="K18" s="2411"/>
      <c r="L18" s="2412"/>
      <c r="M18" s="2413"/>
      <c r="N18" s="2411"/>
      <c r="O18" s="2412"/>
      <c r="P18" s="2413"/>
      <c r="Q18" s="2411"/>
      <c r="R18" s="2412"/>
      <c r="S18" s="2413"/>
      <c r="T18" s="2411"/>
      <c r="U18" s="2412"/>
      <c r="V18" s="2411"/>
      <c r="W18" s="2411"/>
      <c r="X18" s="2411"/>
      <c r="Y18" s="2412"/>
      <c r="Z18" s="2413"/>
      <c r="AA18" s="2411"/>
      <c r="AB18" s="2412"/>
      <c r="AC18" s="2413">
        <v>15</v>
      </c>
      <c r="AD18" s="2411"/>
      <c r="AE18" s="2412"/>
      <c r="AF18" s="2413">
        <v>14</v>
      </c>
      <c r="AG18" s="2411"/>
      <c r="AH18" s="2412"/>
      <c r="AI18" s="2413"/>
      <c r="AJ18" s="2411"/>
      <c r="AK18" s="2412"/>
      <c r="AL18" s="2413"/>
      <c r="AM18" s="2411"/>
      <c r="AN18" s="2412"/>
      <c r="AO18" s="2413"/>
      <c r="AP18" s="2411"/>
      <c r="AQ18" s="2412"/>
      <c r="AR18" s="2413"/>
      <c r="AS18" s="2411"/>
      <c r="AT18" s="2412"/>
      <c r="AU18" s="2413">
        <v>2</v>
      </c>
      <c r="AV18" s="2411"/>
      <c r="AW18" s="2412"/>
      <c r="AX18" s="2413"/>
      <c r="AY18" s="2411"/>
      <c r="AZ18" s="2411"/>
      <c r="BA18" s="2410">
        <f>SUM(J18,P18,V18,AC18,AI18,AO18,AU18)</f>
        <v>17</v>
      </c>
      <c r="BB18" s="2411"/>
      <c r="BC18" s="2412"/>
      <c r="BD18" s="2413">
        <f>SUM(M18,S18,Z18,AF18,AL18,AR18,AX18)</f>
        <v>14</v>
      </c>
      <c r="BE18" s="2411"/>
      <c r="BF18" s="2412"/>
      <c r="BG18" s="2413">
        <f>BA18+BD18</f>
        <v>31</v>
      </c>
      <c r="BH18" s="2411"/>
      <c r="BI18" s="2418"/>
      <c r="BM18" s="626"/>
      <c r="BN18" s="2424" t="s">
        <v>121</v>
      </c>
      <c r="BO18" s="615"/>
      <c r="BP18" s="2422">
        <v>140</v>
      </c>
      <c r="BQ18" s="2420"/>
      <c r="BR18" s="2423"/>
      <c r="BS18" s="2420"/>
      <c r="BT18" s="2420"/>
      <c r="BU18" s="2421"/>
      <c r="BV18" s="2419"/>
      <c r="BW18" s="2420"/>
      <c r="BX18" s="2421"/>
      <c r="BY18" s="2419"/>
      <c r="BZ18" s="2420"/>
      <c r="CA18" s="2421"/>
      <c r="CB18" s="2419"/>
      <c r="CC18" s="2420"/>
      <c r="CD18" s="2421"/>
      <c r="CE18" s="2419">
        <v>7</v>
      </c>
      <c r="CF18" s="2420"/>
      <c r="CG18" s="2421"/>
      <c r="CH18" s="2419">
        <v>110</v>
      </c>
      <c r="CI18" s="2420"/>
      <c r="CJ18" s="2421"/>
      <c r="CK18" s="2419"/>
      <c r="CL18" s="2420"/>
      <c r="CM18" s="2421"/>
      <c r="CN18" s="2419"/>
      <c r="CO18" s="2420"/>
      <c r="CP18" s="2421"/>
      <c r="CQ18" s="2419"/>
      <c r="CR18" s="2420"/>
      <c r="CS18" s="2421"/>
      <c r="CT18" s="2419"/>
      <c r="CU18" s="2420"/>
      <c r="CV18" s="2421"/>
      <c r="CW18" s="2419"/>
      <c r="CX18" s="2420"/>
      <c r="CY18" s="2421"/>
      <c r="CZ18" s="2419"/>
      <c r="DA18" s="2420"/>
      <c r="DB18" s="2420"/>
      <c r="DC18" s="2422">
        <v>2</v>
      </c>
      <c r="DD18" s="2420"/>
      <c r="DE18" s="2421"/>
      <c r="DF18" s="2419">
        <v>30</v>
      </c>
      <c r="DG18" s="2420"/>
      <c r="DH18" s="2423"/>
      <c r="GA18" s="618"/>
      <c r="GB18" s="615"/>
      <c r="GC18" s="615"/>
      <c r="GD18" s="618"/>
      <c r="GE18" s="618"/>
      <c r="GF18" s="618"/>
      <c r="GG18" s="618"/>
      <c r="GH18" s="615"/>
    </row>
    <row r="19" spans="1:190" ht="13.5" customHeight="1" x14ac:dyDescent="0.15">
      <c r="A19" s="2383"/>
      <c r="B19" s="2384"/>
      <c r="C19" s="2385"/>
      <c r="D19" s="652"/>
      <c r="E19" s="2390"/>
      <c r="F19" s="2390"/>
      <c r="G19" s="2391"/>
      <c r="H19" s="2391"/>
      <c r="I19" s="649"/>
      <c r="J19" s="2395"/>
      <c r="K19" s="2396"/>
      <c r="L19" s="2397"/>
      <c r="M19" s="2399"/>
      <c r="N19" s="2396"/>
      <c r="O19" s="2397"/>
      <c r="P19" s="2399"/>
      <c r="Q19" s="2396"/>
      <c r="R19" s="2397"/>
      <c r="S19" s="2399"/>
      <c r="T19" s="2396"/>
      <c r="U19" s="2397"/>
      <c r="V19" s="2396"/>
      <c r="W19" s="2396"/>
      <c r="X19" s="2396"/>
      <c r="Y19" s="2397"/>
      <c r="Z19" s="2399"/>
      <c r="AA19" s="2396"/>
      <c r="AB19" s="2397"/>
      <c r="AC19" s="2399"/>
      <c r="AD19" s="2396"/>
      <c r="AE19" s="2397"/>
      <c r="AF19" s="2399"/>
      <c r="AG19" s="2396"/>
      <c r="AH19" s="2397"/>
      <c r="AI19" s="2399"/>
      <c r="AJ19" s="2396"/>
      <c r="AK19" s="2397"/>
      <c r="AL19" s="2399"/>
      <c r="AM19" s="2396"/>
      <c r="AN19" s="2397"/>
      <c r="AO19" s="2399"/>
      <c r="AP19" s="2396"/>
      <c r="AQ19" s="2397"/>
      <c r="AR19" s="2399"/>
      <c r="AS19" s="2396"/>
      <c r="AT19" s="2397"/>
      <c r="AU19" s="2399"/>
      <c r="AV19" s="2396"/>
      <c r="AW19" s="2397"/>
      <c r="AX19" s="2399"/>
      <c r="AY19" s="2396"/>
      <c r="AZ19" s="2396"/>
      <c r="BA19" s="2395"/>
      <c r="BB19" s="2396"/>
      <c r="BC19" s="2397"/>
      <c r="BD19" s="2399"/>
      <c r="BE19" s="2396"/>
      <c r="BF19" s="2397"/>
      <c r="BG19" s="2399"/>
      <c r="BH19" s="2396"/>
      <c r="BI19" s="2415"/>
      <c r="BM19" s="650"/>
      <c r="BN19" s="2417"/>
      <c r="BO19" s="649"/>
      <c r="BP19" s="2407"/>
      <c r="BQ19" s="2404"/>
      <c r="BR19" s="2409"/>
      <c r="BS19" s="2404"/>
      <c r="BT19" s="2404"/>
      <c r="BU19" s="2405"/>
      <c r="BV19" s="2403"/>
      <c r="BW19" s="2404"/>
      <c r="BX19" s="2405"/>
      <c r="BY19" s="2403"/>
      <c r="BZ19" s="2404"/>
      <c r="CA19" s="2405"/>
      <c r="CB19" s="2403"/>
      <c r="CC19" s="2404"/>
      <c r="CD19" s="2405"/>
      <c r="CE19" s="2403"/>
      <c r="CF19" s="2404"/>
      <c r="CG19" s="2405"/>
      <c r="CH19" s="2403"/>
      <c r="CI19" s="2404"/>
      <c r="CJ19" s="2405"/>
      <c r="CK19" s="2403"/>
      <c r="CL19" s="2404"/>
      <c r="CM19" s="2405"/>
      <c r="CN19" s="2403"/>
      <c r="CO19" s="2404"/>
      <c r="CP19" s="2405"/>
      <c r="CQ19" s="2403"/>
      <c r="CR19" s="2404"/>
      <c r="CS19" s="2405"/>
      <c r="CT19" s="2403"/>
      <c r="CU19" s="2404"/>
      <c r="CV19" s="2405"/>
      <c r="CW19" s="2403"/>
      <c r="CX19" s="2404"/>
      <c r="CY19" s="2405"/>
      <c r="CZ19" s="2403"/>
      <c r="DA19" s="2404"/>
      <c r="DB19" s="2404"/>
      <c r="DC19" s="2407"/>
      <c r="DD19" s="2404"/>
      <c r="DE19" s="2405"/>
      <c r="DF19" s="2403"/>
      <c r="DG19" s="2404"/>
      <c r="DH19" s="2409"/>
      <c r="GA19" s="618"/>
      <c r="GB19" s="615"/>
      <c r="GC19" s="615"/>
      <c r="GD19" s="618"/>
      <c r="GE19" s="618"/>
      <c r="GF19" s="618"/>
      <c r="GG19" s="618"/>
      <c r="GH19" s="615"/>
    </row>
    <row r="20" spans="1:190" ht="13.5" customHeight="1" x14ac:dyDescent="0.15">
      <c r="A20" s="2383"/>
      <c r="B20" s="2384"/>
      <c r="C20" s="2385"/>
      <c r="D20" s="615"/>
      <c r="E20" s="2424" t="s">
        <v>148</v>
      </c>
      <c r="F20" s="2424"/>
      <c r="G20" s="2424"/>
      <c r="H20" s="2424"/>
      <c r="I20" s="615"/>
      <c r="J20" s="2410">
        <f>SUM(J14,J18)</f>
        <v>1</v>
      </c>
      <c r="K20" s="2411"/>
      <c r="L20" s="2412"/>
      <c r="M20" s="2413">
        <f>SUM(M14,M18)</f>
        <v>0</v>
      </c>
      <c r="N20" s="2411"/>
      <c r="O20" s="2412"/>
      <c r="P20" s="2413">
        <f>SUM(P14,P18)</f>
        <v>1</v>
      </c>
      <c r="Q20" s="2411"/>
      <c r="R20" s="2412"/>
      <c r="S20" s="2413">
        <f>SUM(S14,S18)</f>
        <v>0</v>
      </c>
      <c r="T20" s="2411"/>
      <c r="U20" s="2412"/>
      <c r="V20" s="2411">
        <f>SUM(V14,V18)</f>
        <v>4</v>
      </c>
      <c r="W20" s="2411"/>
      <c r="X20" s="2411"/>
      <c r="Y20" s="2412"/>
      <c r="Z20" s="2413">
        <f>SUM(Z14,Z18)</f>
        <v>0</v>
      </c>
      <c r="AA20" s="2411"/>
      <c r="AB20" s="2412"/>
      <c r="AC20" s="2413">
        <f>SUM(AC14,AC18)</f>
        <v>46</v>
      </c>
      <c r="AD20" s="2411"/>
      <c r="AE20" s="2412"/>
      <c r="AF20" s="2413">
        <f>SUM(AF14,AF18)</f>
        <v>29</v>
      </c>
      <c r="AG20" s="2411"/>
      <c r="AH20" s="2412"/>
      <c r="AI20" s="2413">
        <f>SUM(AI14,AI18)</f>
        <v>0</v>
      </c>
      <c r="AJ20" s="2411"/>
      <c r="AK20" s="2412"/>
      <c r="AL20" s="2413">
        <f>SUM(AL14,AL18)</f>
        <v>0</v>
      </c>
      <c r="AM20" s="2411"/>
      <c r="AN20" s="2411"/>
      <c r="AO20" s="2413">
        <f>SUM(AO14,AO18)</f>
        <v>0</v>
      </c>
      <c r="AP20" s="2411"/>
      <c r="AQ20" s="2412"/>
      <c r="AR20" s="2413">
        <f>SUM(AR14,AR18)</f>
        <v>1</v>
      </c>
      <c r="AS20" s="2411"/>
      <c r="AT20" s="2412"/>
      <c r="AU20" s="2413">
        <f>SUM(AU14,AU18)</f>
        <v>2</v>
      </c>
      <c r="AV20" s="2438"/>
      <c r="AW20" s="2439"/>
      <c r="AX20" s="2413">
        <f>SUM(AX14,AX18)</f>
        <v>0</v>
      </c>
      <c r="AY20" s="2411"/>
      <c r="AZ20" s="2411"/>
      <c r="BA20" s="2410">
        <f>SUM(J20,P20,V20,AC20,AI20,AO20,AU20)</f>
        <v>54</v>
      </c>
      <c r="BB20" s="2411"/>
      <c r="BC20" s="2412"/>
      <c r="BD20" s="2413">
        <f>SUM(M20,S20,Z20,AF20,AL20,AR20,AX20)</f>
        <v>30</v>
      </c>
      <c r="BE20" s="2411"/>
      <c r="BF20" s="2412"/>
      <c r="BG20" s="2413">
        <f>BA20+BD20</f>
        <v>84</v>
      </c>
      <c r="BH20" s="2411"/>
      <c r="BI20" s="2418"/>
      <c r="BM20" s="626"/>
      <c r="BN20" s="2424" t="s">
        <v>122</v>
      </c>
      <c r="BO20" s="615"/>
      <c r="BP20" s="2422">
        <v>106</v>
      </c>
      <c r="BQ20" s="2420"/>
      <c r="BR20" s="2423"/>
      <c r="BS20" s="2420"/>
      <c r="BT20" s="2420"/>
      <c r="BU20" s="2421"/>
      <c r="BV20" s="2419"/>
      <c r="BW20" s="2420"/>
      <c r="BX20" s="2421"/>
      <c r="BY20" s="2419">
        <v>1</v>
      </c>
      <c r="BZ20" s="2420"/>
      <c r="CA20" s="2421"/>
      <c r="CB20" s="2419"/>
      <c r="CC20" s="2420"/>
      <c r="CD20" s="2421"/>
      <c r="CE20" s="2419">
        <v>5</v>
      </c>
      <c r="CF20" s="2420"/>
      <c r="CG20" s="2421"/>
      <c r="CH20" s="2419">
        <v>61</v>
      </c>
      <c r="CI20" s="2420"/>
      <c r="CJ20" s="2421"/>
      <c r="CK20" s="2419"/>
      <c r="CL20" s="2420"/>
      <c r="CM20" s="2421"/>
      <c r="CN20" s="2419"/>
      <c r="CO20" s="2420"/>
      <c r="CP20" s="2421"/>
      <c r="CQ20" s="2419"/>
      <c r="CR20" s="2420"/>
      <c r="CS20" s="2421"/>
      <c r="CT20" s="2419"/>
      <c r="CU20" s="2420"/>
      <c r="CV20" s="2421"/>
      <c r="CW20" s="2419"/>
      <c r="CX20" s="2420"/>
      <c r="CY20" s="2421"/>
      <c r="CZ20" s="2419"/>
      <c r="DA20" s="2420"/>
      <c r="DB20" s="2420"/>
      <c r="DC20" s="2422">
        <v>3</v>
      </c>
      <c r="DD20" s="2420"/>
      <c r="DE20" s="2421"/>
      <c r="DF20" s="2419">
        <v>45</v>
      </c>
      <c r="DG20" s="2420"/>
      <c r="DH20" s="2423"/>
      <c r="GA20" s="618"/>
      <c r="GB20" s="618"/>
      <c r="GC20" s="618"/>
      <c r="GD20" s="618"/>
      <c r="GE20" s="618"/>
      <c r="GF20" s="618"/>
      <c r="GG20" s="618"/>
      <c r="GH20" s="618"/>
    </row>
    <row r="21" spans="1:190" ht="13.5" customHeight="1" x14ac:dyDescent="0.15">
      <c r="A21" s="2386"/>
      <c r="B21" s="2387"/>
      <c r="C21" s="2388"/>
      <c r="D21" s="645"/>
      <c r="E21" s="2425"/>
      <c r="F21" s="2425"/>
      <c r="G21" s="2425"/>
      <c r="H21" s="2425"/>
      <c r="I21" s="619"/>
      <c r="J21" s="2426"/>
      <c r="K21" s="2427"/>
      <c r="L21" s="2428"/>
      <c r="M21" s="2429"/>
      <c r="N21" s="2427"/>
      <c r="O21" s="2428"/>
      <c r="P21" s="2429"/>
      <c r="Q21" s="2427"/>
      <c r="R21" s="2428"/>
      <c r="S21" s="2429"/>
      <c r="T21" s="2427"/>
      <c r="U21" s="2428"/>
      <c r="V21" s="2427"/>
      <c r="W21" s="2427"/>
      <c r="X21" s="2427"/>
      <c r="Y21" s="2428"/>
      <c r="Z21" s="2429"/>
      <c r="AA21" s="2427"/>
      <c r="AB21" s="2428"/>
      <c r="AC21" s="2429"/>
      <c r="AD21" s="2427"/>
      <c r="AE21" s="2428"/>
      <c r="AF21" s="2429"/>
      <c r="AG21" s="2427"/>
      <c r="AH21" s="2428"/>
      <c r="AI21" s="2429"/>
      <c r="AJ21" s="2427"/>
      <c r="AK21" s="2428"/>
      <c r="AL21" s="2429"/>
      <c r="AM21" s="2427"/>
      <c r="AN21" s="2427"/>
      <c r="AO21" s="2429"/>
      <c r="AP21" s="2427"/>
      <c r="AQ21" s="2428"/>
      <c r="AR21" s="2429"/>
      <c r="AS21" s="2427"/>
      <c r="AT21" s="2428"/>
      <c r="AU21" s="2440"/>
      <c r="AV21" s="2441"/>
      <c r="AW21" s="2442"/>
      <c r="AX21" s="2429"/>
      <c r="AY21" s="2427"/>
      <c r="AZ21" s="2427"/>
      <c r="BA21" s="2426"/>
      <c r="BB21" s="2427"/>
      <c r="BC21" s="2428"/>
      <c r="BD21" s="2429"/>
      <c r="BE21" s="2427"/>
      <c r="BF21" s="2428"/>
      <c r="BG21" s="2429"/>
      <c r="BH21" s="2427"/>
      <c r="BI21" s="2430"/>
      <c r="BM21" s="650"/>
      <c r="BN21" s="2417"/>
      <c r="BO21" s="649"/>
      <c r="BP21" s="2407"/>
      <c r="BQ21" s="2404"/>
      <c r="BR21" s="2409"/>
      <c r="BS21" s="2404"/>
      <c r="BT21" s="2404"/>
      <c r="BU21" s="2405"/>
      <c r="BV21" s="2403"/>
      <c r="BW21" s="2404"/>
      <c r="BX21" s="2405"/>
      <c r="BY21" s="2403"/>
      <c r="BZ21" s="2404"/>
      <c r="CA21" s="2405"/>
      <c r="CB21" s="2403"/>
      <c r="CC21" s="2404"/>
      <c r="CD21" s="2405"/>
      <c r="CE21" s="2403"/>
      <c r="CF21" s="2404"/>
      <c r="CG21" s="2405"/>
      <c r="CH21" s="2403"/>
      <c r="CI21" s="2404"/>
      <c r="CJ21" s="2405"/>
      <c r="CK21" s="2403"/>
      <c r="CL21" s="2404"/>
      <c r="CM21" s="2405"/>
      <c r="CN21" s="2403"/>
      <c r="CO21" s="2404"/>
      <c r="CP21" s="2405"/>
      <c r="CQ21" s="2403"/>
      <c r="CR21" s="2404"/>
      <c r="CS21" s="2405"/>
      <c r="CT21" s="2403"/>
      <c r="CU21" s="2404"/>
      <c r="CV21" s="2405"/>
      <c r="CW21" s="2403"/>
      <c r="CX21" s="2404"/>
      <c r="CY21" s="2405"/>
      <c r="CZ21" s="2403"/>
      <c r="DA21" s="2404"/>
      <c r="DB21" s="2404"/>
      <c r="DC21" s="2407"/>
      <c r="DD21" s="2404"/>
      <c r="DE21" s="2405"/>
      <c r="DF21" s="2403"/>
      <c r="DG21" s="2404"/>
      <c r="DH21" s="2409"/>
      <c r="GA21" s="618"/>
      <c r="GB21" s="618"/>
      <c r="GC21" s="618"/>
      <c r="GD21" s="618"/>
      <c r="GE21" s="618"/>
      <c r="GF21" s="618"/>
      <c r="GG21" s="618"/>
      <c r="GH21" s="618"/>
    </row>
    <row r="22" spans="1:190" ht="12.6" customHeight="1" x14ac:dyDescent="0.15">
      <c r="A22" s="2431" t="s">
        <v>97</v>
      </c>
      <c r="B22" s="2359"/>
      <c r="C22" s="2359"/>
      <c r="D22" s="2359"/>
      <c r="E22" s="2359"/>
      <c r="F22" s="2359"/>
      <c r="G22" s="2359"/>
      <c r="H22" s="2359"/>
      <c r="I22" s="2432"/>
      <c r="J22" s="655"/>
      <c r="K22" s="2433" t="s">
        <v>123</v>
      </c>
      <c r="L22" s="2433"/>
      <c r="M22" s="2433"/>
      <c r="N22" s="2433"/>
      <c r="O22" s="656"/>
      <c r="P22" s="657"/>
      <c r="Q22" s="2435" t="s">
        <v>848</v>
      </c>
      <c r="R22" s="2435"/>
      <c r="S22" s="2435"/>
      <c r="T22" s="2435"/>
      <c r="U22" s="656"/>
      <c r="V22" s="657"/>
      <c r="W22" s="2433" t="s">
        <v>124</v>
      </c>
      <c r="X22" s="2433"/>
      <c r="Y22" s="2433"/>
      <c r="Z22" s="2433"/>
      <c r="AA22" s="2433"/>
      <c r="AB22" s="658"/>
      <c r="AC22" s="659"/>
      <c r="AD22" s="2433" t="s">
        <v>125</v>
      </c>
      <c r="AE22" s="2433"/>
      <c r="AF22" s="2433"/>
      <c r="AG22" s="2433"/>
      <c r="AH22" s="658"/>
      <c r="AI22" s="659"/>
      <c r="AJ22" s="2433" t="s">
        <v>126</v>
      </c>
      <c r="AK22" s="2433"/>
      <c r="AL22" s="2433"/>
      <c r="AM22" s="2433"/>
      <c r="AN22" s="658"/>
      <c r="AO22" s="659"/>
      <c r="AP22" s="2433" t="s">
        <v>127</v>
      </c>
      <c r="AQ22" s="2433"/>
      <c r="AR22" s="2433"/>
      <c r="AS22" s="2433"/>
      <c r="AT22" s="656"/>
      <c r="AU22" s="657"/>
      <c r="AV22" s="2433"/>
      <c r="AW22" s="2433"/>
      <c r="AX22" s="2433"/>
      <c r="AY22" s="2433"/>
      <c r="AZ22" s="657"/>
      <c r="BA22" s="2431" t="s">
        <v>626</v>
      </c>
      <c r="BB22" s="2359"/>
      <c r="BC22" s="2359"/>
      <c r="BD22" s="2359"/>
      <c r="BE22" s="2359"/>
      <c r="BF22" s="2359"/>
      <c r="BG22" s="2359"/>
      <c r="BH22" s="2359"/>
      <c r="BI22" s="2432"/>
      <c r="BM22" s="660"/>
      <c r="BN22" s="2424" t="s">
        <v>128</v>
      </c>
      <c r="BO22" s="661"/>
      <c r="BP22" s="2422">
        <v>23</v>
      </c>
      <c r="BQ22" s="2420"/>
      <c r="BR22" s="2423"/>
      <c r="BS22" s="2420"/>
      <c r="BT22" s="2420"/>
      <c r="BU22" s="2421"/>
      <c r="BV22" s="2419"/>
      <c r="BW22" s="2420"/>
      <c r="BX22" s="2421"/>
      <c r="BY22" s="2419"/>
      <c r="BZ22" s="2420"/>
      <c r="CA22" s="2421"/>
      <c r="CB22" s="2419"/>
      <c r="CC22" s="2420"/>
      <c r="CD22" s="2421"/>
      <c r="CE22" s="2419">
        <v>1</v>
      </c>
      <c r="CF22" s="2420"/>
      <c r="CG22" s="2421"/>
      <c r="CH22" s="2419">
        <v>14</v>
      </c>
      <c r="CI22" s="2420"/>
      <c r="CJ22" s="2421"/>
      <c r="CK22" s="2419"/>
      <c r="CL22" s="2420"/>
      <c r="CM22" s="2421"/>
      <c r="CN22" s="2419"/>
      <c r="CO22" s="2420"/>
      <c r="CP22" s="2421"/>
      <c r="CQ22" s="2419"/>
      <c r="CR22" s="2420"/>
      <c r="CS22" s="2421"/>
      <c r="CT22" s="2419"/>
      <c r="CU22" s="2420"/>
      <c r="CV22" s="2421"/>
      <c r="CW22" s="2419"/>
      <c r="CX22" s="2420"/>
      <c r="CY22" s="2421"/>
      <c r="CZ22" s="2419"/>
      <c r="DA22" s="2420"/>
      <c r="DB22" s="2421"/>
      <c r="DC22" s="2422">
        <v>1</v>
      </c>
      <c r="DD22" s="2420"/>
      <c r="DE22" s="2421"/>
      <c r="DF22" s="2419">
        <v>9</v>
      </c>
      <c r="DG22" s="2420"/>
      <c r="DH22" s="2423"/>
      <c r="GA22" s="618"/>
      <c r="GB22" s="618"/>
      <c r="GC22" s="618"/>
      <c r="GD22" s="618"/>
      <c r="GE22" s="618"/>
      <c r="GF22" s="618"/>
      <c r="GG22" s="618"/>
      <c r="GH22" s="618"/>
    </row>
    <row r="23" spans="1:190" ht="2.25" customHeight="1" x14ac:dyDescent="0.15">
      <c r="A23" s="2431"/>
      <c r="B23" s="2359"/>
      <c r="C23" s="2359"/>
      <c r="D23" s="2359"/>
      <c r="E23" s="2359"/>
      <c r="F23" s="2359"/>
      <c r="G23" s="2359"/>
      <c r="H23" s="2359"/>
      <c r="I23" s="2432"/>
      <c r="J23" s="655"/>
      <c r="K23" s="2433"/>
      <c r="L23" s="2433"/>
      <c r="M23" s="2433"/>
      <c r="N23" s="2433"/>
      <c r="O23" s="656"/>
      <c r="P23" s="657"/>
      <c r="Q23" s="2436"/>
      <c r="R23" s="2436"/>
      <c r="S23" s="2436"/>
      <c r="T23" s="2436"/>
      <c r="U23" s="656"/>
      <c r="V23" s="657"/>
      <c r="W23" s="2433"/>
      <c r="X23" s="2433"/>
      <c r="Y23" s="2433"/>
      <c r="Z23" s="2433"/>
      <c r="AA23" s="2433"/>
      <c r="AB23" s="658"/>
      <c r="AC23" s="659"/>
      <c r="AD23" s="2433"/>
      <c r="AE23" s="2433"/>
      <c r="AF23" s="2433"/>
      <c r="AG23" s="2433"/>
      <c r="AH23" s="658"/>
      <c r="AI23" s="659"/>
      <c r="AJ23" s="2433"/>
      <c r="AK23" s="2433"/>
      <c r="AL23" s="2433"/>
      <c r="AM23" s="2433"/>
      <c r="AN23" s="658"/>
      <c r="AO23" s="659"/>
      <c r="AP23" s="2433"/>
      <c r="AQ23" s="2433"/>
      <c r="AR23" s="2433"/>
      <c r="AS23" s="2433"/>
      <c r="AT23" s="656"/>
      <c r="AU23" s="657"/>
      <c r="AV23" s="2433"/>
      <c r="AW23" s="2433"/>
      <c r="AX23" s="2433"/>
      <c r="AY23" s="2433"/>
      <c r="AZ23" s="657"/>
      <c r="BA23" s="2431"/>
      <c r="BB23" s="2359"/>
      <c r="BC23" s="2359"/>
      <c r="BD23" s="2359"/>
      <c r="BE23" s="2359"/>
      <c r="BF23" s="2359"/>
      <c r="BG23" s="2359"/>
      <c r="BH23" s="2359"/>
      <c r="BI23" s="2432"/>
      <c r="BM23" s="662"/>
      <c r="BN23" s="2416"/>
      <c r="BO23" s="663"/>
      <c r="BP23" s="2406"/>
      <c r="BQ23" s="2401"/>
      <c r="BR23" s="2408"/>
      <c r="BS23" s="2401"/>
      <c r="BT23" s="2401"/>
      <c r="BU23" s="2402"/>
      <c r="BV23" s="2400"/>
      <c r="BW23" s="2401"/>
      <c r="BX23" s="2402"/>
      <c r="BY23" s="2400"/>
      <c r="BZ23" s="2401"/>
      <c r="CA23" s="2402"/>
      <c r="CB23" s="2400"/>
      <c r="CC23" s="2401"/>
      <c r="CD23" s="2402"/>
      <c r="CE23" s="2400"/>
      <c r="CF23" s="2401"/>
      <c r="CG23" s="2402"/>
      <c r="CH23" s="2400"/>
      <c r="CI23" s="2401"/>
      <c r="CJ23" s="2402"/>
      <c r="CK23" s="2400"/>
      <c r="CL23" s="2401"/>
      <c r="CM23" s="2402"/>
      <c r="CN23" s="2400"/>
      <c r="CO23" s="2401"/>
      <c r="CP23" s="2402"/>
      <c r="CQ23" s="2400"/>
      <c r="CR23" s="2401"/>
      <c r="CS23" s="2402"/>
      <c r="CT23" s="2400"/>
      <c r="CU23" s="2401"/>
      <c r="CV23" s="2402"/>
      <c r="CW23" s="2400"/>
      <c r="CX23" s="2401"/>
      <c r="CY23" s="2402"/>
      <c r="CZ23" s="2400"/>
      <c r="DA23" s="2401"/>
      <c r="DB23" s="2402"/>
      <c r="DC23" s="2406"/>
      <c r="DD23" s="2401"/>
      <c r="DE23" s="2402"/>
      <c r="DF23" s="2400"/>
      <c r="DG23" s="2401"/>
      <c r="DH23" s="2408"/>
      <c r="GA23" s="618"/>
      <c r="GB23" s="618"/>
      <c r="GC23" s="618"/>
      <c r="GD23" s="618"/>
      <c r="GE23" s="618"/>
      <c r="GF23" s="618"/>
      <c r="GG23" s="618"/>
      <c r="GH23" s="618"/>
    </row>
    <row r="24" spans="1:190" ht="10.5" customHeight="1" x14ac:dyDescent="0.15">
      <c r="A24" s="2431"/>
      <c r="B24" s="2359"/>
      <c r="C24" s="2359"/>
      <c r="D24" s="2359"/>
      <c r="E24" s="2359"/>
      <c r="F24" s="2359"/>
      <c r="G24" s="2359"/>
      <c r="H24" s="2359"/>
      <c r="I24" s="2432"/>
      <c r="J24" s="655"/>
      <c r="K24" s="2433"/>
      <c r="L24" s="2433"/>
      <c r="M24" s="2433"/>
      <c r="N24" s="2433"/>
      <c r="O24" s="656"/>
      <c r="P24" s="657"/>
      <c r="Q24" s="2436"/>
      <c r="R24" s="2436"/>
      <c r="S24" s="2436"/>
      <c r="T24" s="2436"/>
      <c r="U24" s="656"/>
      <c r="V24" s="657"/>
      <c r="W24" s="2433"/>
      <c r="X24" s="2433"/>
      <c r="Y24" s="2433"/>
      <c r="Z24" s="2433"/>
      <c r="AA24" s="2433"/>
      <c r="AB24" s="658"/>
      <c r="AC24" s="659"/>
      <c r="AD24" s="2433"/>
      <c r="AE24" s="2433"/>
      <c r="AF24" s="2433"/>
      <c r="AG24" s="2433"/>
      <c r="AH24" s="658"/>
      <c r="AI24" s="659"/>
      <c r="AJ24" s="2433"/>
      <c r="AK24" s="2433"/>
      <c r="AL24" s="2433"/>
      <c r="AM24" s="2433"/>
      <c r="AN24" s="658"/>
      <c r="AO24" s="659"/>
      <c r="AP24" s="2433"/>
      <c r="AQ24" s="2433"/>
      <c r="AR24" s="2433"/>
      <c r="AS24" s="2433"/>
      <c r="AT24" s="656"/>
      <c r="AU24" s="657"/>
      <c r="AV24" s="2433"/>
      <c r="AW24" s="2433"/>
      <c r="AX24" s="2433"/>
      <c r="AY24" s="2433"/>
      <c r="AZ24" s="657"/>
      <c r="BA24" s="2431"/>
      <c r="BB24" s="2359"/>
      <c r="BC24" s="2359"/>
      <c r="BD24" s="2359"/>
      <c r="BE24" s="2359"/>
      <c r="BF24" s="2359"/>
      <c r="BG24" s="2359"/>
      <c r="BH24" s="2359"/>
      <c r="BI24" s="2432"/>
      <c r="BM24" s="662"/>
      <c r="BN24" s="2416"/>
      <c r="BO24" s="663"/>
      <c r="BP24" s="2406"/>
      <c r="BQ24" s="2401"/>
      <c r="BR24" s="2408"/>
      <c r="BS24" s="2401"/>
      <c r="BT24" s="2401"/>
      <c r="BU24" s="2402"/>
      <c r="BV24" s="2400"/>
      <c r="BW24" s="2401"/>
      <c r="BX24" s="2402"/>
      <c r="BY24" s="2400"/>
      <c r="BZ24" s="2401"/>
      <c r="CA24" s="2402"/>
      <c r="CB24" s="2400"/>
      <c r="CC24" s="2401"/>
      <c r="CD24" s="2402"/>
      <c r="CE24" s="2400"/>
      <c r="CF24" s="2401"/>
      <c r="CG24" s="2402"/>
      <c r="CH24" s="2400"/>
      <c r="CI24" s="2401"/>
      <c r="CJ24" s="2402"/>
      <c r="CK24" s="2400"/>
      <c r="CL24" s="2401"/>
      <c r="CM24" s="2402"/>
      <c r="CN24" s="2400"/>
      <c r="CO24" s="2401"/>
      <c r="CP24" s="2402"/>
      <c r="CQ24" s="2400"/>
      <c r="CR24" s="2401"/>
      <c r="CS24" s="2402"/>
      <c r="CT24" s="2400"/>
      <c r="CU24" s="2401"/>
      <c r="CV24" s="2402"/>
      <c r="CW24" s="2400"/>
      <c r="CX24" s="2401"/>
      <c r="CY24" s="2402"/>
      <c r="CZ24" s="2400"/>
      <c r="DA24" s="2401"/>
      <c r="DB24" s="2402"/>
      <c r="DC24" s="2406"/>
      <c r="DD24" s="2401"/>
      <c r="DE24" s="2402"/>
      <c r="DF24" s="2400"/>
      <c r="DG24" s="2401"/>
      <c r="DH24" s="2408"/>
      <c r="GA24" s="618"/>
      <c r="GB24" s="618"/>
      <c r="GC24" s="618"/>
      <c r="GD24" s="618"/>
      <c r="GE24" s="618"/>
      <c r="GF24" s="618"/>
      <c r="GG24" s="618"/>
      <c r="GH24" s="618"/>
    </row>
    <row r="25" spans="1:190" ht="5.25" customHeight="1" x14ac:dyDescent="0.15">
      <c r="A25" s="2431"/>
      <c r="B25" s="2359"/>
      <c r="C25" s="2359"/>
      <c r="D25" s="2359"/>
      <c r="E25" s="2359"/>
      <c r="F25" s="2359"/>
      <c r="G25" s="2359"/>
      <c r="H25" s="2359"/>
      <c r="I25" s="2432"/>
      <c r="J25" s="655"/>
      <c r="K25" s="2433"/>
      <c r="L25" s="2433"/>
      <c r="M25" s="2433"/>
      <c r="N25" s="2433"/>
      <c r="O25" s="656"/>
      <c r="P25" s="657"/>
      <c r="Q25" s="2436"/>
      <c r="R25" s="2436"/>
      <c r="S25" s="2436"/>
      <c r="T25" s="2436"/>
      <c r="U25" s="656"/>
      <c r="V25" s="657"/>
      <c r="W25" s="2433"/>
      <c r="X25" s="2433"/>
      <c r="Y25" s="2433"/>
      <c r="Z25" s="2433"/>
      <c r="AA25" s="2433"/>
      <c r="AB25" s="658"/>
      <c r="AC25" s="659"/>
      <c r="AD25" s="2433"/>
      <c r="AE25" s="2433"/>
      <c r="AF25" s="2433"/>
      <c r="AG25" s="2433"/>
      <c r="AH25" s="658"/>
      <c r="AI25" s="659"/>
      <c r="AJ25" s="2433"/>
      <c r="AK25" s="2433"/>
      <c r="AL25" s="2433"/>
      <c r="AM25" s="2433"/>
      <c r="AN25" s="658"/>
      <c r="AO25" s="659"/>
      <c r="AP25" s="2433"/>
      <c r="AQ25" s="2433"/>
      <c r="AR25" s="2433"/>
      <c r="AS25" s="2433"/>
      <c r="AT25" s="656"/>
      <c r="AU25" s="657"/>
      <c r="AV25" s="2433"/>
      <c r="AW25" s="2433"/>
      <c r="AX25" s="2433"/>
      <c r="AY25" s="2433"/>
      <c r="AZ25" s="657"/>
      <c r="BA25" s="2431"/>
      <c r="BB25" s="2359"/>
      <c r="BC25" s="2359"/>
      <c r="BD25" s="2359"/>
      <c r="BE25" s="2359"/>
      <c r="BF25" s="2359"/>
      <c r="BG25" s="2359"/>
      <c r="BH25" s="2359"/>
      <c r="BI25" s="2432"/>
      <c r="BM25" s="664"/>
      <c r="BN25" s="2417"/>
      <c r="BO25" s="665"/>
      <c r="BP25" s="2407"/>
      <c r="BQ25" s="2404"/>
      <c r="BR25" s="2409"/>
      <c r="BS25" s="2401"/>
      <c r="BT25" s="2401"/>
      <c r="BU25" s="2402"/>
      <c r="BV25" s="2400"/>
      <c r="BW25" s="2401"/>
      <c r="BX25" s="2402"/>
      <c r="BY25" s="2400"/>
      <c r="BZ25" s="2401"/>
      <c r="CA25" s="2402"/>
      <c r="CB25" s="2400"/>
      <c r="CC25" s="2401"/>
      <c r="CD25" s="2402"/>
      <c r="CE25" s="2400"/>
      <c r="CF25" s="2401"/>
      <c r="CG25" s="2402"/>
      <c r="CH25" s="2400"/>
      <c r="CI25" s="2401"/>
      <c r="CJ25" s="2402"/>
      <c r="CK25" s="2400"/>
      <c r="CL25" s="2401"/>
      <c r="CM25" s="2402"/>
      <c r="CN25" s="2400"/>
      <c r="CO25" s="2401"/>
      <c r="CP25" s="2402"/>
      <c r="CQ25" s="2400"/>
      <c r="CR25" s="2401"/>
      <c r="CS25" s="2402"/>
      <c r="CT25" s="2400"/>
      <c r="CU25" s="2401"/>
      <c r="CV25" s="2402"/>
      <c r="CW25" s="2400"/>
      <c r="CX25" s="2401"/>
      <c r="CY25" s="2402"/>
      <c r="CZ25" s="2400"/>
      <c r="DA25" s="2401"/>
      <c r="DB25" s="2402"/>
      <c r="DC25" s="2406"/>
      <c r="DD25" s="2401"/>
      <c r="DE25" s="2402"/>
      <c r="DF25" s="2400"/>
      <c r="DG25" s="2401"/>
      <c r="DH25" s="2408"/>
      <c r="GA25" s="618"/>
      <c r="GB25" s="618"/>
      <c r="GC25" s="618"/>
      <c r="GD25" s="618"/>
      <c r="GE25" s="618"/>
      <c r="GF25" s="618"/>
      <c r="GG25" s="618"/>
      <c r="GH25" s="618"/>
    </row>
    <row r="26" spans="1:190" ht="3.75" customHeight="1" x14ac:dyDescent="0.15">
      <c r="A26" s="2431"/>
      <c r="B26" s="2359"/>
      <c r="C26" s="2359"/>
      <c r="D26" s="2359"/>
      <c r="E26" s="2359"/>
      <c r="F26" s="2359"/>
      <c r="G26" s="2359"/>
      <c r="H26" s="2359"/>
      <c r="I26" s="2432"/>
      <c r="J26" s="666"/>
      <c r="K26" s="2434"/>
      <c r="L26" s="2434"/>
      <c r="M26" s="2434"/>
      <c r="N26" s="2434"/>
      <c r="O26" s="667"/>
      <c r="P26" s="705"/>
      <c r="Q26" s="2437"/>
      <c r="R26" s="2437"/>
      <c r="S26" s="2437"/>
      <c r="T26" s="2437"/>
      <c r="U26" s="667"/>
      <c r="V26" s="705"/>
      <c r="W26" s="2434"/>
      <c r="X26" s="2434"/>
      <c r="Y26" s="2434"/>
      <c r="Z26" s="2434"/>
      <c r="AA26" s="2434"/>
      <c r="AB26" s="668"/>
      <c r="AC26" s="669"/>
      <c r="AD26" s="2434"/>
      <c r="AE26" s="2434"/>
      <c r="AF26" s="2434"/>
      <c r="AG26" s="2434"/>
      <c r="AH26" s="668"/>
      <c r="AI26" s="669"/>
      <c r="AJ26" s="2434"/>
      <c r="AK26" s="2434"/>
      <c r="AL26" s="2434"/>
      <c r="AM26" s="2434"/>
      <c r="AN26" s="668"/>
      <c r="AO26" s="669"/>
      <c r="AP26" s="2434"/>
      <c r="AQ26" s="2434"/>
      <c r="AR26" s="2434"/>
      <c r="AS26" s="2434"/>
      <c r="AT26" s="668"/>
      <c r="AU26" s="703"/>
      <c r="AV26" s="2434"/>
      <c r="AW26" s="2434"/>
      <c r="AX26" s="2434"/>
      <c r="AY26" s="2434"/>
      <c r="AZ26" s="703"/>
      <c r="BA26" s="2443"/>
      <c r="BB26" s="2362"/>
      <c r="BC26" s="2362"/>
      <c r="BD26" s="2362"/>
      <c r="BE26" s="2362"/>
      <c r="BF26" s="2362"/>
      <c r="BG26" s="2362"/>
      <c r="BH26" s="2362"/>
      <c r="BI26" s="2444"/>
      <c r="BM26" s="660"/>
      <c r="BN26" s="2424" t="s">
        <v>129</v>
      </c>
      <c r="BO26" s="661"/>
      <c r="BP26" s="2422">
        <v>23</v>
      </c>
      <c r="BQ26" s="2420"/>
      <c r="BR26" s="2423"/>
      <c r="BS26" s="2422"/>
      <c r="BT26" s="2420"/>
      <c r="BU26" s="2421"/>
      <c r="BV26" s="2419"/>
      <c r="BW26" s="2420"/>
      <c r="BX26" s="2421"/>
      <c r="BY26" s="2419"/>
      <c r="BZ26" s="2420"/>
      <c r="CA26" s="2421"/>
      <c r="CB26" s="2419"/>
      <c r="CC26" s="2420"/>
      <c r="CD26" s="2421"/>
      <c r="CE26" s="2419">
        <v>1</v>
      </c>
      <c r="CF26" s="2420"/>
      <c r="CG26" s="2421"/>
      <c r="CH26" s="2419">
        <v>14</v>
      </c>
      <c r="CI26" s="2420"/>
      <c r="CJ26" s="2421"/>
      <c r="CK26" s="2419"/>
      <c r="CL26" s="2420"/>
      <c r="CM26" s="2421"/>
      <c r="CN26" s="2419"/>
      <c r="CO26" s="2420"/>
      <c r="CP26" s="2421"/>
      <c r="CQ26" s="2419"/>
      <c r="CR26" s="2420"/>
      <c r="CS26" s="2421"/>
      <c r="CT26" s="2419"/>
      <c r="CU26" s="2420"/>
      <c r="CV26" s="2421"/>
      <c r="CW26" s="2419"/>
      <c r="CX26" s="2420"/>
      <c r="CY26" s="2421"/>
      <c r="CZ26" s="2419"/>
      <c r="DA26" s="2420"/>
      <c r="DB26" s="2423"/>
      <c r="DC26" s="2422">
        <v>1</v>
      </c>
      <c r="DD26" s="2420"/>
      <c r="DE26" s="2421"/>
      <c r="DF26" s="2419">
        <v>9</v>
      </c>
      <c r="DG26" s="2420"/>
      <c r="DH26" s="2423"/>
      <c r="GA26" s="618"/>
      <c r="GB26" s="618"/>
      <c r="GC26" s="618"/>
      <c r="GD26" s="618"/>
      <c r="GE26" s="618"/>
      <c r="GF26" s="618"/>
      <c r="GG26" s="618"/>
      <c r="GH26" s="618"/>
    </row>
    <row r="27" spans="1:190" ht="12.6" customHeight="1" x14ac:dyDescent="0.15">
      <c r="A27" s="2431"/>
      <c r="B27" s="2359"/>
      <c r="C27" s="2359"/>
      <c r="D27" s="2359"/>
      <c r="E27" s="2359"/>
      <c r="F27" s="2359"/>
      <c r="G27" s="2359"/>
      <c r="H27" s="2359"/>
      <c r="I27" s="2432"/>
      <c r="J27" s="626"/>
      <c r="K27" s="2367" t="s">
        <v>637</v>
      </c>
      <c r="L27" s="629"/>
      <c r="M27" s="615"/>
      <c r="N27" s="2367" t="s">
        <v>638</v>
      </c>
      <c r="O27" s="630"/>
      <c r="P27" s="615"/>
      <c r="Q27" s="2367" t="s">
        <v>637</v>
      </c>
      <c r="R27" s="719"/>
      <c r="S27" s="720"/>
      <c r="T27" s="2367" t="s">
        <v>638</v>
      </c>
      <c r="U27" s="629"/>
      <c r="V27" s="615"/>
      <c r="W27" s="2367" t="s">
        <v>637</v>
      </c>
      <c r="X27" s="2367"/>
      <c r="Y27" s="629"/>
      <c r="Z27" s="615"/>
      <c r="AA27" s="2367" t="s">
        <v>638</v>
      </c>
      <c r="AB27" s="631"/>
      <c r="AC27" s="618"/>
      <c r="AD27" s="2367" t="s">
        <v>637</v>
      </c>
      <c r="AE27" s="632"/>
      <c r="AF27" s="618"/>
      <c r="AG27" s="2367" t="s">
        <v>638</v>
      </c>
      <c r="AH27" s="631"/>
      <c r="AI27" s="618"/>
      <c r="AJ27" s="2367" t="s">
        <v>637</v>
      </c>
      <c r="AK27" s="632"/>
      <c r="AL27" s="618"/>
      <c r="AM27" s="2367" t="s">
        <v>638</v>
      </c>
      <c r="AN27" s="631"/>
      <c r="AO27" s="618"/>
      <c r="AP27" s="2367" t="s">
        <v>637</v>
      </c>
      <c r="AQ27" s="629"/>
      <c r="AR27" s="615"/>
      <c r="AS27" s="2367" t="s">
        <v>638</v>
      </c>
      <c r="AT27" s="630"/>
      <c r="AU27" s="615"/>
      <c r="AV27" s="2367" t="s">
        <v>637</v>
      </c>
      <c r="AW27" s="632"/>
      <c r="AX27" s="618"/>
      <c r="AY27" s="2367" t="s">
        <v>638</v>
      </c>
      <c r="AZ27" s="615"/>
      <c r="BA27" s="626"/>
      <c r="BB27" s="2367" t="s">
        <v>637</v>
      </c>
      <c r="BC27" s="632"/>
      <c r="BD27" s="618"/>
      <c r="BE27" s="2367" t="s">
        <v>638</v>
      </c>
      <c r="BF27" s="632"/>
      <c r="BG27" s="618"/>
      <c r="BH27" s="2367" t="s">
        <v>148</v>
      </c>
      <c r="BI27" s="627"/>
      <c r="BM27" s="662"/>
      <c r="BN27" s="2416"/>
      <c r="BO27" s="663"/>
      <c r="BP27" s="2406"/>
      <c r="BQ27" s="2401"/>
      <c r="BR27" s="2408"/>
      <c r="BS27" s="2406"/>
      <c r="BT27" s="2401"/>
      <c r="BU27" s="2402"/>
      <c r="BV27" s="2400"/>
      <c r="BW27" s="2401"/>
      <c r="BX27" s="2402"/>
      <c r="BY27" s="2400"/>
      <c r="BZ27" s="2401"/>
      <c r="CA27" s="2402"/>
      <c r="CB27" s="2400"/>
      <c r="CC27" s="2401"/>
      <c r="CD27" s="2402"/>
      <c r="CE27" s="2400"/>
      <c r="CF27" s="2401"/>
      <c r="CG27" s="2402"/>
      <c r="CH27" s="2400"/>
      <c r="CI27" s="2401"/>
      <c r="CJ27" s="2402"/>
      <c r="CK27" s="2400"/>
      <c r="CL27" s="2401"/>
      <c r="CM27" s="2402"/>
      <c r="CN27" s="2400"/>
      <c r="CO27" s="2401"/>
      <c r="CP27" s="2402"/>
      <c r="CQ27" s="2400"/>
      <c r="CR27" s="2401"/>
      <c r="CS27" s="2402"/>
      <c r="CT27" s="2400"/>
      <c r="CU27" s="2401"/>
      <c r="CV27" s="2402"/>
      <c r="CW27" s="2400"/>
      <c r="CX27" s="2401"/>
      <c r="CY27" s="2402"/>
      <c r="CZ27" s="2400"/>
      <c r="DA27" s="2401"/>
      <c r="DB27" s="2408"/>
      <c r="DC27" s="2406"/>
      <c r="DD27" s="2401"/>
      <c r="DE27" s="2402"/>
      <c r="DF27" s="2400"/>
      <c r="DG27" s="2401"/>
      <c r="DH27" s="2408"/>
      <c r="GA27" s="618"/>
      <c r="GB27" s="618"/>
      <c r="GC27" s="618"/>
      <c r="GD27" s="618"/>
      <c r="GE27" s="618"/>
      <c r="GF27" s="618"/>
      <c r="GG27" s="618"/>
      <c r="GH27" s="618"/>
    </row>
    <row r="28" spans="1:190" ht="12.6" customHeight="1" x14ac:dyDescent="0.15">
      <c r="A28" s="2431"/>
      <c r="B28" s="2359"/>
      <c r="C28" s="2359"/>
      <c r="D28" s="2359"/>
      <c r="E28" s="2359"/>
      <c r="F28" s="2359"/>
      <c r="G28" s="2359"/>
      <c r="H28" s="2359"/>
      <c r="I28" s="2432"/>
      <c r="J28" s="626"/>
      <c r="K28" s="2347"/>
      <c r="L28" s="630"/>
      <c r="M28" s="615"/>
      <c r="N28" s="2347"/>
      <c r="O28" s="630"/>
      <c r="P28" s="615"/>
      <c r="Q28" s="2349"/>
      <c r="R28" s="643"/>
      <c r="S28" s="645"/>
      <c r="T28" s="2349"/>
      <c r="U28" s="641"/>
      <c r="V28" s="615"/>
      <c r="W28" s="2349"/>
      <c r="X28" s="2349"/>
      <c r="Y28" s="630"/>
      <c r="Z28" s="615"/>
      <c r="AA28" s="2347"/>
      <c r="AB28" s="631"/>
      <c r="AC28" s="618"/>
      <c r="AD28" s="2347"/>
      <c r="AE28" s="631"/>
      <c r="AF28" s="618"/>
      <c r="AG28" s="2347"/>
      <c r="AH28" s="631"/>
      <c r="AI28" s="618"/>
      <c r="AJ28" s="2347"/>
      <c r="AK28" s="631"/>
      <c r="AL28" s="618"/>
      <c r="AM28" s="2347"/>
      <c r="AN28" s="631"/>
      <c r="AO28" s="618"/>
      <c r="AP28" s="2347"/>
      <c r="AQ28" s="630"/>
      <c r="AR28" s="615"/>
      <c r="AS28" s="2347"/>
      <c r="AT28" s="630"/>
      <c r="AU28" s="615"/>
      <c r="AV28" s="2347"/>
      <c r="AW28" s="631"/>
      <c r="AX28" s="618"/>
      <c r="AY28" s="2347"/>
      <c r="AZ28" s="615"/>
      <c r="BA28" s="626"/>
      <c r="BB28" s="2347"/>
      <c r="BC28" s="631"/>
      <c r="BD28" s="618"/>
      <c r="BE28" s="2347"/>
      <c r="BF28" s="631"/>
      <c r="BG28" s="618"/>
      <c r="BH28" s="2347"/>
      <c r="BI28" s="627"/>
      <c r="BM28" s="664"/>
      <c r="BN28" s="2417"/>
      <c r="BO28" s="665"/>
      <c r="BP28" s="2407"/>
      <c r="BQ28" s="2404"/>
      <c r="BR28" s="2409"/>
      <c r="BS28" s="2407"/>
      <c r="BT28" s="2404"/>
      <c r="BU28" s="2405"/>
      <c r="BV28" s="2403"/>
      <c r="BW28" s="2404"/>
      <c r="BX28" s="2405"/>
      <c r="BY28" s="2403"/>
      <c r="BZ28" s="2404"/>
      <c r="CA28" s="2405"/>
      <c r="CB28" s="2403"/>
      <c r="CC28" s="2404"/>
      <c r="CD28" s="2405"/>
      <c r="CE28" s="2403"/>
      <c r="CF28" s="2404"/>
      <c r="CG28" s="2405"/>
      <c r="CH28" s="2403"/>
      <c r="CI28" s="2404"/>
      <c r="CJ28" s="2405"/>
      <c r="CK28" s="2403"/>
      <c r="CL28" s="2404"/>
      <c r="CM28" s="2405"/>
      <c r="CN28" s="2403"/>
      <c r="CO28" s="2404"/>
      <c r="CP28" s="2405"/>
      <c r="CQ28" s="2403"/>
      <c r="CR28" s="2404"/>
      <c r="CS28" s="2405"/>
      <c r="CT28" s="2403"/>
      <c r="CU28" s="2404"/>
      <c r="CV28" s="2405"/>
      <c r="CW28" s="2403"/>
      <c r="CX28" s="2404"/>
      <c r="CY28" s="2405"/>
      <c r="CZ28" s="2403"/>
      <c r="DA28" s="2404"/>
      <c r="DB28" s="2409"/>
      <c r="DC28" s="2407"/>
      <c r="DD28" s="2404"/>
      <c r="DE28" s="2405"/>
      <c r="DF28" s="2403"/>
      <c r="DG28" s="2404"/>
      <c r="DH28" s="2409"/>
      <c r="GA28" s="618"/>
      <c r="GB28" s="618"/>
      <c r="GC28" s="618"/>
      <c r="GD28" s="618"/>
      <c r="GE28" s="618"/>
      <c r="GF28" s="618"/>
      <c r="GG28" s="618"/>
      <c r="GH28" s="618"/>
    </row>
    <row r="29" spans="1:190" ht="13.5" customHeight="1" x14ac:dyDescent="0.15">
      <c r="A29" s="2380" t="s">
        <v>130</v>
      </c>
      <c r="B29" s="2445"/>
      <c r="C29" s="2446"/>
      <c r="D29" s="646"/>
      <c r="E29" s="2389" t="s">
        <v>117</v>
      </c>
      <c r="F29" s="2389"/>
      <c r="G29" s="2389"/>
      <c r="H29" s="2389"/>
      <c r="I29" s="647"/>
      <c r="J29" s="2392">
        <v>2</v>
      </c>
      <c r="K29" s="2393"/>
      <c r="L29" s="2394"/>
      <c r="M29" s="2398">
        <v>2</v>
      </c>
      <c r="N29" s="2393"/>
      <c r="O29" s="2394"/>
      <c r="P29" s="2398"/>
      <c r="Q29" s="2393"/>
      <c r="R29" s="2394"/>
      <c r="S29" s="2398">
        <v>1</v>
      </c>
      <c r="T29" s="2393"/>
      <c r="U29" s="2394"/>
      <c r="V29" s="2393">
        <v>1</v>
      </c>
      <c r="W29" s="2393"/>
      <c r="X29" s="2393"/>
      <c r="Y29" s="2394"/>
      <c r="Z29" s="2398"/>
      <c r="AA29" s="2393"/>
      <c r="AB29" s="2394"/>
      <c r="AC29" s="2398"/>
      <c r="AD29" s="2393"/>
      <c r="AE29" s="2394"/>
      <c r="AF29" s="2398"/>
      <c r="AG29" s="2393"/>
      <c r="AH29" s="2394"/>
      <c r="AI29" s="2398"/>
      <c r="AJ29" s="2393"/>
      <c r="AK29" s="2394"/>
      <c r="AL29" s="2398"/>
      <c r="AM29" s="2393"/>
      <c r="AN29" s="2394"/>
      <c r="AO29" s="2398">
        <v>2</v>
      </c>
      <c r="AP29" s="2393"/>
      <c r="AQ29" s="2394"/>
      <c r="AR29" s="2398"/>
      <c r="AS29" s="2393"/>
      <c r="AT29" s="2394"/>
      <c r="AU29" s="2398"/>
      <c r="AV29" s="2393"/>
      <c r="AW29" s="2394"/>
      <c r="AX29" s="2398"/>
      <c r="AY29" s="2393"/>
      <c r="AZ29" s="2393"/>
      <c r="BA29" s="2392">
        <f>SUM(J29,P29,V29,AC29,AI29,AO29,AU29)</f>
        <v>5</v>
      </c>
      <c r="BB29" s="2393"/>
      <c r="BC29" s="2393"/>
      <c r="BD29" s="2398">
        <f>SUM(M29,S29,Z29,AF29,AL29,AR29,AX29)</f>
        <v>3</v>
      </c>
      <c r="BE29" s="2393"/>
      <c r="BF29" s="2394"/>
      <c r="BG29" s="2398">
        <f>BA29+BD29</f>
        <v>8</v>
      </c>
      <c r="BH29" s="2393"/>
      <c r="BI29" s="2414"/>
      <c r="BM29" s="626"/>
      <c r="BN29" s="2424" t="s">
        <v>131</v>
      </c>
      <c r="BO29" s="615"/>
      <c r="BP29" s="2422">
        <v>10</v>
      </c>
      <c r="BQ29" s="2420"/>
      <c r="BR29" s="2423"/>
      <c r="BS29" s="2420"/>
      <c r="BT29" s="2420"/>
      <c r="BU29" s="2421"/>
      <c r="BV29" s="2419"/>
      <c r="BW29" s="2420"/>
      <c r="BX29" s="2421"/>
      <c r="BY29" s="2419"/>
      <c r="BZ29" s="2420"/>
      <c r="CA29" s="2421"/>
      <c r="CB29" s="2419"/>
      <c r="CC29" s="2420"/>
      <c r="CD29" s="2421"/>
      <c r="CE29" s="2419">
        <v>1</v>
      </c>
      <c r="CF29" s="2420"/>
      <c r="CG29" s="2421"/>
      <c r="CH29" s="2419">
        <v>10</v>
      </c>
      <c r="CI29" s="2420"/>
      <c r="CJ29" s="2421"/>
      <c r="CK29" s="2419"/>
      <c r="CL29" s="2420"/>
      <c r="CM29" s="2421"/>
      <c r="CN29" s="2419"/>
      <c r="CO29" s="2420"/>
      <c r="CP29" s="2421"/>
      <c r="CQ29" s="2419"/>
      <c r="CR29" s="2420"/>
      <c r="CS29" s="2421"/>
      <c r="CT29" s="2419"/>
      <c r="CU29" s="2420"/>
      <c r="CV29" s="2421"/>
      <c r="CW29" s="2419"/>
      <c r="CX29" s="2420"/>
      <c r="CY29" s="2421"/>
      <c r="CZ29" s="2419"/>
      <c r="DA29" s="2420"/>
      <c r="DB29" s="2420"/>
      <c r="DC29" s="2422"/>
      <c r="DD29" s="2420"/>
      <c r="DE29" s="2421"/>
      <c r="DF29" s="2419"/>
      <c r="DG29" s="2420"/>
      <c r="DH29" s="2423"/>
      <c r="GA29" s="618"/>
      <c r="GB29" s="618"/>
      <c r="GC29" s="618"/>
      <c r="GD29" s="618"/>
      <c r="GE29" s="618"/>
      <c r="GF29" s="618"/>
      <c r="GG29" s="618"/>
      <c r="GH29" s="618"/>
    </row>
    <row r="30" spans="1:190" ht="13.5" customHeight="1" x14ac:dyDescent="0.15">
      <c r="A30" s="2447"/>
      <c r="B30" s="2448"/>
      <c r="C30" s="2449"/>
      <c r="D30" s="648"/>
      <c r="E30" s="2390"/>
      <c r="F30" s="2390"/>
      <c r="G30" s="2390"/>
      <c r="H30" s="2390"/>
      <c r="I30" s="649"/>
      <c r="J30" s="2395"/>
      <c r="K30" s="2396"/>
      <c r="L30" s="2397"/>
      <c r="M30" s="2399"/>
      <c r="N30" s="2396"/>
      <c r="O30" s="2397"/>
      <c r="P30" s="2399"/>
      <c r="Q30" s="2396"/>
      <c r="R30" s="2397"/>
      <c r="S30" s="2399"/>
      <c r="T30" s="2396"/>
      <c r="U30" s="2397"/>
      <c r="V30" s="2396"/>
      <c r="W30" s="2396"/>
      <c r="X30" s="2396"/>
      <c r="Y30" s="2397"/>
      <c r="Z30" s="2399"/>
      <c r="AA30" s="2396"/>
      <c r="AB30" s="2397"/>
      <c r="AC30" s="2399"/>
      <c r="AD30" s="2396"/>
      <c r="AE30" s="2397"/>
      <c r="AF30" s="2399"/>
      <c r="AG30" s="2396"/>
      <c r="AH30" s="2397"/>
      <c r="AI30" s="2399"/>
      <c r="AJ30" s="2396"/>
      <c r="AK30" s="2397"/>
      <c r="AL30" s="2399"/>
      <c r="AM30" s="2396"/>
      <c r="AN30" s="2397"/>
      <c r="AO30" s="2399"/>
      <c r="AP30" s="2396"/>
      <c r="AQ30" s="2397"/>
      <c r="AR30" s="2399"/>
      <c r="AS30" s="2396"/>
      <c r="AT30" s="2397"/>
      <c r="AU30" s="2399"/>
      <c r="AV30" s="2396"/>
      <c r="AW30" s="2397"/>
      <c r="AX30" s="2399"/>
      <c r="AY30" s="2396"/>
      <c r="AZ30" s="2396"/>
      <c r="BA30" s="2395"/>
      <c r="BB30" s="2396"/>
      <c r="BC30" s="2396"/>
      <c r="BD30" s="2399"/>
      <c r="BE30" s="2396"/>
      <c r="BF30" s="2397"/>
      <c r="BG30" s="2399"/>
      <c r="BH30" s="2396"/>
      <c r="BI30" s="2415"/>
      <c r="BM30" s="650"/>
      <c r="BN30" s="2417"/>
      <c r="BO30" s="649"/>
      <c r="BP30" s="2407"/>
      <c r="BQ30" s="2404"/>
      <c r="BR30" s="2409"/>
      <c r="BS30" s="2404"/>
      <c r="BT30" s="2404"/>
      <c r="BU30" s="2405"/>
      <c r="BV30" s="2403"/>
      <c r="BW30" s="2404"/>
      <c r="BX30" s="2405"/>
      <c r="BY30" s="2403"/>
      <c r="BZ30" s="2404"/>
      <c r="CA30" s="2405"/>
      <c r="CB30" s="2403"/>
      <c r="CC30" s="2404"/>
      <c r="CD30" s="2405"/>
      <c r="CE30" s="2403"/>
      <c r="CF30" s="2404"/>
      <c r="CG30" s="2405"/>
      <c r="CH30" s="2403"/>
      <c r="CI30" s="2404"/>
      <c r="CJ30" s="2405"/>
      <c r="CK30" s="2403"/>
      <c r="CL30" s="2404"/>
      <c r="CM30" s="2405"/>
      <c r="CN30" s="2403"/>
      <c r="CO30" s="2404"/>
      <c r="CP30" s="2405"/>
      <c r="CQ30" s="2403"/>
      <c r="CR30" s="2404"/>
      <c r="CS30" s="2405"/>
      <c r="CT30" s="2403"/>
      <c r="CU30" s="2404"/>
      <c r="CV30" s="2405"/>
      <c r="CW30" s="2403"/>
      <c r="CX30" s="2404"/>
      <c r="CY30" s="2405"/>
      <c r="CZ30" s="2403"/>
      <c r="DA30" s="2404"/>
      <c r="DB30" s="2404"/>
      <c r="DC30" s="2407"/>
      <c r="DD30" s="2404"/>
      <c r="DE30" s="2405"/>
      <c r="DF30" s="2403"/>
      <c r="DG30" s="2404"/>
      <c r="DH30" s="2409"/>
      <c r="GA30" s="615"/>
      <c r="GB30" s="615"/>
      <c r="GC30" s="615"/>
      <c r="GD30" s="615"/>
      <c r="GE30" s="615"/>
      <c r="GF30" s="615"/>
      <c r="GG30" s="615"/>
      <c r="GH30" s="615"/>
    </row>
    <row r="31" spans="1:190" ht="13.5" customHeight="1" x14ac:dyDescent="0.15">
      <c r="A31" s="2447"/>
      <c r="B31" s="2448"/>
      <c r="C31" s="2449"/>
      <c r="D31" s="648"/>
      <c r="E31" s="651"/>
      <c r="F31" s="630"/>
      <c r="G31" s="670"/>
      <c r="H31" s="696" t="s">
        <v>849</v>
      </c>
      <c r="I31" s="615"/>
      <c r="J31" s="2410"/>
      <c r="K31" s="2411"/>
      <c r="L31" s="2412"/>
      <c r="M31" s="2413"/>
      <c r="N31" s="2411"/>
      <c r="O31" s="2412"/>
      <c r="P31" s="2413"/>
      <c r="Q31" s="2411"/>
      <c r="R31" s="2412"/>
      <c r="S31" s="2413"/>
      <c r="T31" s="2411"/>
      <c r="U31" s="2412"/>
      <c r="V31" s="2411"/>
      <c r="W31" s="2411"/>
      <c r="X31" s="2411"/>
      <c r="Y31" s="2412"/>
      <c r="Z31" s="2413"/>
      <c r="AA31" s="2411"/>
      <c r="AB31" s="2412"/>
      <c r="AC31" s="2413"/>
      <c r="AD31" s="2411"/>
      <c r="AE31" s="2412"/>
      <c r="AF31" s="2413"/>
      <c r="AG31" s="2411"/>
      <c r="AH31" s="2412"/>
      <c r="AI31" s="2413"/>
      <c r="AJ31" s="2411"/>
      <c r="AK31" s="2412"/>
      <c r="AL31" s="2413"/>
      <c r="AM31" s="2411"/>
      <c r="AN31" s="2412"/>
      <c r="AO31" s="2413"/>
      <c r="AP31" s="2411"/>
      <c r="AQ31" s="2412"/>
      <c r="AR31" s="2413"/>
      <c r="AS31" s="2411"/>
      <c r="AT31" s="2412"/>
      <c r="AU31" s="2413"/>
      <c r="AV31" s="2411"/>
      <c r="AW31" s="2412"/>
      <c r="AX31" s="2413"/>
      <c r="AY31" s="2411"/>
      <c r="AZ31" s="2411"/>
      <c r="BA31" s="2410">
        <f>SUM(J31,P31,V31,AC31,AI31,AO31,AU31)</f>
        <v>0</v>
      </c>
      <c r="BB31" s="2411"/>
      <c r="BC31" s="2411"/>
      <c r="BD31" s="2413">
        <f>SUM(M31,S31,Z31,AF31,AL31,AR31,AX31)</f>
        <v>0</v>
      </c>
      <c r="BE31" s="2411"/>
      <c r="BF31" s="2412"/>
      <c r="BG31" s="2413">
        <f>BA31+BD31</f>
        <v>0</v>
      </c>
      <c r="BH31" s="2411"/>
      <c r="BI31" s="2418"/>
      <c r="BM31" s="626"/>
      <c r="BN31" s="2424" t="s">
        <v>132</v>
      </c>
      <c r="BO31" s="615"/>
      <c r="BP31" s="2422">
        <v>150</v>
      </c>
      <c r="BQ31" s="2420"/>
      <c r="BR31" s="2423"/>
      <c r="BS31" s="2420"/>
      <c r="BT31" s="2420"/>
      <c r="BU31" s="2421"/>
      <c r="BV31" s="2419"/>
      <c r="BW31" s="2420"/>
      <c r="BX31" s="2421"/>
      <c r="BY31" s="2419"/>
      <c r="BZ31" s="2420"/>
      <c r="CA31" s="2421"/>
      <c r="CB31" s="2419"/>
      <c r="CC31" s="2420"/>
      <c r="CD31" s="2421"/>
      <c r="CE31" s="2419">
        <v>9</v>
      </c>
      <c r="CF31" s="2420"/>
      <c r="CG31" s="2421"/>
      <c r="CH31" s="2419">
        <v>123</v>
      </c>
      <c r="CI31" s="2420"/>
      <c r="CJ31" s="2421"/>
      <c r="CK31" s="2419"/>
      <c r="CL31" s="2420"/>
      <c r="CM31" s="2421"/>
      <c r="CN31" s="2419"/>
      <c r="CO31" s="2420"/>
      <c r="CP31" s="2421"/>
      <c r="CQ31" s="2419"/>
      <c r="CR31" s="2420"/>
      <c r="CS31" s="2421"/>
      <c r="CT31" s="2419"/>
      <c r="CU31" s="2420"/>
      <c r="CV31" s="2421"/>
      <c r="CW31" s="2419"/>
      <c r="CX31" s="2420"/>
      <c r="CY31" s="2421"/>
      <c r="CZ31" s="2419"/>
      <c r="DA31" s="2420"/>
      <c r="DB31" s="2420"/>
      <c r="DC31" s="2422">
        <v>2</v>
      </c>
      <c r="DD31" s="2420"/>
      <c r="DE31" s="2421"/>
      <c r="DF31" s="2419">
        <v>27</v>
      </c>
      <c r="DG31" s="2420"/>
      <c r="DH31" s="2423"/>
      <c r="GA31" s="615"/>
      <c r="GB31" s="615"/>
      <c r="GC31" s="615"/>
      <c r="GD31" s="615"/>
      <c r="GE31" s="615"/>
      <c r="GF31" s="615"/>
      <c r="GG31" s="615"/>
      <c r="GH31" s="615"/>
    </row>
    <row r="32" spans="1:190" ht="13.5" customHeight="1" x14ac:dyDescent="0.15">
      <c r="A32" s="2447"/>
      <c r="B32" s="2448"/>
      <c r="C32" s="2449"/>
      <c r="D32" s="652"/>
      <c r="E32" s="653"/>
      <c r="F32" s="654"/>
      <c r="G32" s="649"/>
      <c r="H32" s="721" t="s">
        <v>847</v>
      </c>
      <c r="I32" s="649"/>
      <c r="J32" s="2395"/>
      <c r="K32" s="2396"/>
      <c r="L32" s="2397"/>
      <c r="M32" s="2399"/>
      <c r="N32" s="2396"/>
      <c r="O32" s="2397"/>
      <c r="P32" s="2399"/>
      <c r="Q32" s="2396"/>
      <c r="R32" s="2397"/>
      <c r="S32" s="2399"/>
      <c r="T32" s="2396"/>
      <c r="U32" s="2397"/>
      <c r="V32" s="2396"/>
      <c r="W32" s="2396"/>
      <c r="X32" s="2396"/>
      <c r="Y32" s="2397"/>
      <c r="Z32" s="2399"/>
      <c r="AA32" s="2396"/>
      <c r="AB32" s="2397"/>
      <c r="AC32" s="2399"/>
      <c r="AD32" s="2396"/>
      <c r="AE32" s="2397"/>
      <c r="AF32" s="2399"/>
      <c r="AG32" s="2396"/>
      <c r="AH32" s="2397"/>
      <c r="AI32" s="2399"/>
      <c r="AJ32" s="2396"/>
      <c r="AK32" s="2397"/>
      <c r="AL32" s="2399"/>
      <c r="AM32" s="2396"/>
      <c r="AN32" s="2397"/>
      <c r="AO32" s="2399"/>
      <c r="AP32" s="2396"/>
      <c r="AQ32" s="2397"/>
      <c r="AR32" s="2399"/>
      <c r="AS32" s="2396"/>
      <c r="AT32" s="2397"/>
      <c r="AU32" s="2399"/>
      <c r="AV32" s="2396"/>
      <c r="AW32" s="2397"/>
      <c r="AX32" s="2399"/>
      <c r="AY32" s="2396"/>
      <c r="AZ32" s="2396"/>
      <c r="BA32" s="2395"/>
      <c r="BB32" s="2396"/>
      <c r="BC32" s="2396"/>
      <c r="BD32" s="2399"/>
      <c r="BE32" s="2396"/>
      <c r="BF32" s="2397"/>
      <c r="BG32" s="2399"/>
      <c r="BH32" s="2396"/>
      <c r="BI32" s="2415"/>
      <c r="BM32" s="650"/>
      <c r="BN32" s="2417"/>
      <c r="BO32" s="649"/>
      <c r="BP32" s="2407"/>
      <c r="BQ32" s="2404"/>
      <c r="BR32" s="2409"/>
      <c r="BS32" s="2404"/>
      <c r="BT32" s="2404"/>
      <c r="BU32" s="2405"/>
      <c r="BV32" s="2403"/>
      <c r="BW32" s="2404"/>
      <c r="BX32" s="2405"/>
      <c r="BY32" s="2403"/>
      <c r="BZ32" s="2404"/>
      <c r="CA32" s="2405"/>
      <c r="CB32" s="2403"/>
      <c r="CC32" s="2404"/>
      <c r="CD32" s="2405"/>
      <c r="CE32" s="2403"/>
      <c r="CF32" s="2404"/>
      <c r="CG32" s="2405"/>
      <c r="CH32" s="2403"/>
      <c r="CI32" s="2404"/>
      <c r="CJ32" s="2405"/>
      <c r="CK32" s="2403"/>
      <c r="CL32" s="2404"/>
      <c r="CM32" s="2405"/>
      <c r="CN32" s="2403"/>
      <c r="CO32" s="2404"/>
      <c r="CP32" s="2405"/>
      <c r="CQ32" s="2403"/>
      <c r="CR32" s="2404"/>
      <c r="CS32" s="2405"/>
      <c r="CT32" s="2403"/>
      <c r="CU32" s="2404"/>
      <c r="CV32" s="2405"/>
      <c r="CW32" s="2403"/>
      <c r="CX32" s="2404"/>
      <c r="CY32" s="2405"/>
      <c r="CZ32" s="2403"/>
      <c r="DA32" s="2404"/>
      <c r="DB32" s="2404"/>
      <c r="DC32" s="2407"/>
      <c r="DD32" s="2404"/>
      <c r="DE32" s="2405"/>
      <c r="DF32" s="2403"/>
      <c r="DG32" s="2404"/>
      <c r="DH32" s="2409"/>
      <c r="GA32" s="615"/>
      <c r="GB32" s="615"/>
      <c r="GC32" s="615"/>
      <c r="GD32" s="615"/>
      <c r="GE32" s="615"/>
      <c r="GF32" s="615"/>
      <c r="GG32" s="615"/>
      <c r="GH32" s="615"/>
    </row>
    <row r="33" spans="1:191" ht="13.5" customHeight="1" x14ac:dyDescent="0.15">
      <c r="A33" s="2447"/>
      <c r="B33" s="2448"/>
      <c r="C33" s="2449"/>
      <c r="D33" s="615"/>
      <c r="E33" s="2390" t="s">
        <v>120</v>
      </c>
      <c r="F33" s="2390"/>
      <c r="G33" s="2390"/>
      <c r="H33" s="2390"/>
      <c r="I33" s="615"/>
      <c r="J33" s="2422"/>
      <c r="K33" s="2420"/>
      <c r="L33" s="2421"/>
      <c r="M33" s="2419"/>
      <c r="N33" s="2420"/>
      <c r="O33" s="2421"/>
      <c r="P33" s="2413"/>
      <c r="Q33" s="2411"/>
      <c r="R33" s="2412"/>
      <c r="S33" s="2413"/>
      <c r="T33" s="2411"/>
      <c r="U33" s="2412"/>
      <c r="V33" s="2411"/>
      <c r="W33" s="2411"/>
      <c r="X33" s="2411"/>
      <c r="Y33" s="2412"/>
      <c r="Z33" s="2419"/>
      <c r="AA33" s="2420"/>
      <c r="AB33" s="2421"/>
      <c r="AC33" s="2419"/>
      <c r="AD33" s="2420"/>
      <c r="AE33" s="2421"/>
      <c r="AF33" s="2419"/>
      <c r="AG33" s="2420"/>
      <c r="AH33" s="2421"/>
      <c r="AI33" s="2419"/>
      <c r="AJ33" s="2420"/>
      <c r="AK33" s="2421"/>
      <c r="AL33" s="2419"/>
      <c r="AM33" s="2420"/>
      <c r="AN33" s="2421"/>
      <c r="AO33" s="2419"/>
      <c r="AP33" s="2420"/>
      <c r="AQ33" s="2421"/>
      <c r="AR33" s="2419"/>
      <c r="AS33" s="2420"/>
      <c r="AT33" s="2421"/>
      <c r="AU33" s="2419"/>
      <c r="AV33" s="2420"/>
      <c r="AW33" s="2421"/>
      <c r="AX33" s="2419"/>
      <c r="AY33" s="2420"/>
      <c r="AZ33" s="2420"/>
      <c r="BA33" s="2422">
        <f>SUM(J33,P33,V33,AC33,AI33,AO33,AU33)</f>
        <v>0</v>
      </c>
      <c r="BB33" s="2420"/>
      <c r="BC33" s="2421"/>
      <c r="BD33" s="2419">
        <f>SUM(M33,S33,Z33,AF33,AL33,AR33,AX33)</f>
        <v>0</v>
      </c>
      <c r="BE33" s="2420"/>
      <c r="BF33" s="2421"/>
      <c r="BG33" s="2419">
        <f>BA33+BD33</f>
        <v>0</v>
      </c>
      <c r="BH33" s="2420"/>
      <c r="BI33" s="2423"/>
      <c r="BM33" s="626"/>
      <c r="BN33" s="2424" t="s">
        <v>133</v>
      </c>
      <c r="BO33" s="615"/>
      <c r="BP33" s="2422">
        <v>69</v>
      </c>
      <c r="BQ33" s="2420"/>
      <c r="BR33" s="2423"/>
      <c r="BS33" s="2420"/>
      <c r="BT33" s="2420"/>
      <c r="BU33" s="2421"/>
      <c r="BV33" s="2419"/>
      <c r="BW33" s="2420"/>
      <c r="BX33" s="2421"/>
      <c r="BY33" s="2419"/>
      <c r="BZ33" s="2420"/>
      <c r="CA33" s="2421"/>
      <c r="CB33" s="2419"/>
      <c r="CC33" s="2420"/>
      <c r="CD33" s="2421"/>
      <c r="CE33" s="2419">
        <v>3</v>
      </c>
      <c r="CF33" s="2420"/>
      <c r="CG33" s="2421"/>
      <c r="CH33" s="2419">
        <v>40</v>
      </c>
      <c r="CI33" s="2420"/>
      <c r="CJ33" s="2421"/>
      <c r="CK33" s="2419"/>
      <c r="CL33" s="2420"/>
      <c r="CM33" s="2421"/>
      <c r="CN33" s="2419"/>
      <c r="CO33" s="2420"/>
      <c r="CP33" s="2421"/>
      <c r="CQ33" s="2419"/>
      <c r="CR33" s="2420"/>
      <c r="CS33" s="2421"/>
      <c r="CT33" s="2419"/>
      <c r="CU33" s="2420"/>
      <c r="CV33" s="2421"/>
      <c r="CW33" s="2419"/>
      <c r="CX33" s="2420"/>
      <c r="CY33" s="2421"/>
      <c r="CZ33" s="2419"/>
      <c r="DA33" s="2420"/>
      <c r="DB33" s="2420"/>
      <c r="DC33" s="2422">
        <v>2</v>
      </c>
      <c r="DD33" s="2420"/>
      <c r="DE33" s="2421"/>
      <c r="DF33" s="2419">
        <v>29</v>
      </c>
      <c r="DG33" s="2420"/>
      <c r="DH33" s="2423"/>
      <c r="GA33" s="615"/>
      <c r="GB33" s="615"/>
      <c r="GC33" s="615"/>
      <c r="GD33" s="615"/>
      <c r="GE33" s="615"/>
      <c r="GF33" s="615"/>
      <c r="GG33" s="615"/>
      <c r="GH33" s="615"/>
    </row>
    <row r="34" spans="1:191" ht="13.5" customHeight="1" x14ac:dyDescent="0.15">
      <c r="A34" s="2447"/>
      <c r="B34" s="2448"/>
      <c r="C34" s="2449"/>
      <c r="D34" s="652"/>
      <c r="E34" s="2390"/>
      <c r="F34" s="2390"/>
      <c r="G34" s="2391"/>
      <c r="H34" s="2391"/>
      <c r="I34" s="649"/>
      <c r="J34" s="2407"/>
      <c r="K34" s="2404"/>
      <c r="L34" s="2405"/>
      <c r="M34" s="2403"/>
      <c r="N34" s="2404"/>
      <c r="O34" s="2405"/>
      <c r="P34" s="2399"/>
      <c r="Q34" s="2396"/>
      <c r="R34" s="2397"/>
      <c r="S34" s="2399"/>
      <c r="T34" s="2396"/>
      <c r="U34" s="2397"/>
      <c r="V34" s="2396"/>
      <c r="W34" s="2396"/>
      <c r="X34" s="2396"/>
      <c r="Y34" s="2397"/>
      <c r="Z34" s="2403"/>
      <c r="AA34" s="2404"/>
      <c r="AB34" s="2405"/>
      <c r="AC34" s="2403"/>
      <c r="AD34" s="2404"/>
      <c r="AE34" s="2405"/>
      <c r="AF34" s="2403"/>
      <c r="AG34" s="2404"/>
      <c r="AH34" s="2405"/>
      <c r="AI34" s="2403"/>
      <c r="AJ34" s="2404"/>
      <c r="AK34" s="2405"/>
      <c r="AL34" s="2403"/>
      <c r="AM34" s="2404"/>
      <c r="AN34" s="2405"/>
      <c r="AO34" s="2403"/>
      <c r="AP34" s="2404"/>
      <c r="AQ34" s="2405"/>
      <c r="AR34" s="2403"/>
      <c r="AS34" s="2404"/>
      <c r="AT34" s="2405"/>
      <c r="AU34" s="2403"/>
      <c r="AV34" s="2404"/>
      <c r="AW34" s="2405"/>
      <c r="AX34" s="2403"/>
      <c r="AY34" s="2404"/>
      <c r="AZ34" s="2404"/>
      <c r="BA34" s="2407"/>
      <c r="BB34" s="2404"/>
      <c r="BC34" s="2405"/>
      <c r="BD34" s="2403"/>
      <c r="BE34" s="2404"/>
      <c r="BF34" s="2405"/>
      <c r="BG34" s="2403"/>
      <c r="BH34" s="2404"/>
      <c r="BI34" s="2409"/>
      <c r="BM34" s="650"/>
      <c r="BN34" s="2417"/>
      <c r="BO34" s="649"/>
      <c r="BP34" s="2407"/>
      <c r="BQ34" s="2404"/>
      <c r="BR34" s="2409"/>
      <c r="BS34" s="2404"/>
      <c r="BT34" s="2404"/>
      <c r="BU34" s="2405"/>
      <c r="BV34" s="2403"/>
      <c r="BW34" s="2404"/>
      <c r="BX34" s="2405"/>
      <c r="BY34" s="2403"/>
      <c r="BZ34" s="2404"/>
      <c r="CA34" s="2405"/>
      <c r="CB34" s="2403"/>
      <c r="CC34" s="2404"/>
      <c r="CD34" s="2405"/>
      <c r="CE34" s="2403"/>
      <c r="CF34" s="2404"/>
      <c r="CG34" s="2405"/>
      <c r="CH34" s="2403"/>
      <c r="CI34" s="2404"/>
      <c r="CJ34" s="2405"/>
      <c r="CK34" s="2403"/>
      <c r="CL34" s="2404"/>
      <c r="CM34" s="2405"/>
      <c r="CN34" s="2403"/>
      <c r="CO34" s="2404"/>
      <c r="CP34" s="2405"/>
      <c r="CQ34" s="2403"/>
      <c r="CR34" s="2404"/>
      <c r="CS34" s="2405"/>
      <c r="CT34" s="2403"/>
      <c r="CU34" s="2404"/>
      <c r="CV34" s="2405"/>
      <c r="CW34" s="2403"/>
      <c r="CX34" s="2404"/>
      <c r="CY34" s="2405"/>
      <c r="CZ34" s="2403"/>
      <c r="DA34" s="2404"/>
      <c r="DB34" s="2404"/>
      <c r="DC34" s="2407"/>
      <c r="DD34" s="2404"/>
      <c r="DE34" s="2405"/>
      <c r="DF34" s="2403"/>
      <c r="DG34" s="2404"/>
      <c r="DH34" s="2409"/>
      <c r="GA34" s="615"/>
      <c r="GB34" s="615"/>
      <c r="GC34" s="615"/>
      <c r="GD34" s="615"/>
      <c r="GE34" s="615"/>
      <c r="GF34" s="615"/>
      <c r="GG34" s="615"/>
      <c r="GH34" s="615"/>
    </row>
    <row r="35" spans="1:191" ht="13.5" customHeight="1" x14ac:dyDescent="0.15">
      <c r="A35" s="2447"/>
      <c r="B35" s="2448"/>
      <c r="C35" s="2449"/>
      <c r="D35" s="615"/>
      <c r="E35" s="2424" t="s">
        <v>148</v>
      </c>
      <c r="F35" s="2424"/>
      <c r="G35" s="2424"/>
      <c r="H35" s="2424"/>
      <c r="I35" s="615"/>
      <c r="J35" s="2422">
        <f>SUM(J29,J33)</f>
        <v>2</v>
      </c>
      <c r="K35" s="2420"/>
      <c r="L35" s="2421"/>
      <c r="M35" s="2419">
        <f>SUM(M29,M33)</f>
        <v>2</v>
      </c>
      <c r="N35" s="2420"/>
      <c r="O35" s="2421"/>
      <c r="P35" s="2413">
        <f>SUM(P29,P33)</f>
        <v>0</v>
      </c>
      <c r="Q35" s="2411"/>
      <c r="R35" s="2412"/>
      <c r="S35" s="2413">
        <f>SUM(S29,S33)</f>
        <v>1</v>
      </c>
      <c r="T35" s="2411"/>
      <c r="U35" s="2412"/>
      <c r="V35" s="2411">
        <f>SUM(V29,V33)</f>
        <v>1</v>
      </c>
      <c r="W35" s="2411"/>
      <c r="X35" s="2411"/>
      <c r="Y35" s="2412"/>
      <c r="Z35" s="2419">
        <f>SUM(Z29,Z33)</f>
        <v>0</v>
      </c>
      <c r="AA35" s="2420"/>
      <c r="AB35" s="2421"/>
      <c r="AC35" s="2419">
        <f>SUM(AC29,AC33)</f>
        <v>0</v>
      </c>
      <c r="AD35" s="2420"/>
      <c r="AE35" s="2421"/>
      <c r="AF35" s="2419">
        <f>SUM(AF29,AF33)</f>
        <v>0</v>
      </c>
      <c r="AG35" s="2420"/>
      <c r="AH35" s="2421"/>
      <c r="AI35" s="2419">
        <f>SUM(AI29,AI33)</f>
        <v>0</v>
      </c>
      <c r="AJ35" s="2420"/>
      <c r="AK35" s="2421"/>
      <c r="AL35" s="2419">
        <f>SUM(AL29,AL33)</f>
        <v>0</v>
      </c>
      <c r="AM35" s="2420"/>
      <c r="AN35" s="2421"/>
      <c r="AO35" s="2419">
        <f>SUM(AO29,AO33)</f>
        <v>2</v>
      </c>
      <c r="AP35" s="2420"/>
      <c r="AQ35" s="2421"/>
      <c r="AR35" s="2419">
        <f>SUM(AR29,AR33)</f>
        <v>0</v>
      </c>
      <c r="AS35" s="2420"/>
      <c r="AT35" s="2421"/>
      <c r="AU35" s="2419">
        <f>SUM(AU29,AU33)</f>
        <v>0</v>
      </c>
      <c r="AV35" s="2420"/>
      <c r="AW35" s="2421"/>
      <c r="AX35" s="2419">
        <f>SUM(AX29,AX33)</f>
        <v>0</v>
      </c>
      <c r="AY35" s="2420"/>
      <c r="AZ35" s="2420"/>
      <c r="BA35" s="2422">
        <f>SUM(J35,P35,V35,AC35,AI35,AO35,AU35)</f>
        <v>5</v>
      </c>
      <c r="BB35" s="2420"/>
      <c r="BC35" s="2421"/>
      <c r="BD35" s="2419">
        <f>SUM(M35,S35,Z35,AF35,AL35,AR35,AX35)</f>
        <v>3</v>
      </c>
      <c r="BE35" s="2420"/>
      <c r="BF35" s="2421"/>
      <c r="BG35" s="2419">
        <f>BA35+BD35</f>
        <v>8</v>
      </c>
      <c r="BH35" s="2420"/>
      <c r="BI35" s="2423"/>
      <c r="BM35" s="626"/>
      <c r="BN35" s="2458" t="s">
        <v>134</v>
      </c>
      <c r="BO35" s="615"/>
      <c r="BP35" s="2422">
        <v>200</v>
      </c>
      <c r="BQ35" s="2420"/>
      <c r="BR35" s="2423"/>
      <c r="BS35" s="2420"/>
      <c r="BT35" s="2420"/>
      <c r="BU35" s="2421"/>
      <c r="BV35" s="2419"/>
      <c r="BW35" s="2420"/>
      <c r="BX35" s="2421"/>
      <c r="BY35" s="2419">
        <v>2</v>
      </c>
      <c r="BZ35" s="2420"/>
      <c r="CA35" s="2421"/>
      <c r="CB35" s="2419"/>
      <c r="CC35" s="2420"/>
      <c r="CD35" s="2421"/>
      <c r="CE35" s="2419">
        <v>6</v>
      </c>
      <c r="CF35" s="2420"/>
      <c r="CG35" s="2421"/>
      <c r="CH35" s="2419">
        <v>80</v>
      </c>
      <c r="CI35" s="2420"/>
      <c r="CJ35" s="2421"/>
      <c r="CK35" s="2419"/>
      <c r="CL35" s="2420"/>
      <c r="CM35" s="2421"/>
      <c r="CN35" s="2419"/>
      <c r="CO35" s="2420"/>
      <c r="CP35" s="2421"/>
      <c r="CQ35" s="2419"/>
      <c r="CR35" s="2420"/>
      <c r="CS35" s="2421"/>
      <c r="CT35" s="2419"/>
      <c r="CU35" s="2420"/>
      <c r="CV35" s="2421"/>
      <c r="CW35" s="2419"/>
      <c r="CX35" s="2420"/>
      <c r="CY35" s="2421"/>
      <c r="CZ35" s="2419"/>
      <c r="DA35" s="2420"/>
      <c r="DB35" s="2420"/>
      <c r="DC35" s="2422">
        <v>9</v>
      </c>
      <c r="DD35" s="2420"/>
      <c r="DE35" s="2421"/>
      <c r="DF35" s="2419">
        <v>120</v>
      </c>
      <c r="DG35" s="2420"/>
      <c r="DH35" s="2423"/>
      <c r="GA35" s="615"/>
      <c r="GB35" s="615"/>
      <c r="GC35" s="615"/>
      <c r="GD35" s="615"/>
      <c r="GE35" s="615"/>
      <c r="GF35" s="615"/>
      <c r="GG35" s="615"/>
      <c r="GH35" s="615"/>
    </row>
    <row r="36" spans="1:191" ht="13.5" customHeight="1" x14ac:dyDescent="0.15">
      <c r="A36" s="2450"/>
      <c r="B36" s="2451"/>
      <c r="C36" s="2452"/>
      <c r="D36" s="645"/>
      <c r="E36" s="2425"/>
      <c r="F36" s="2425"/>
      <c r="G36" s="2425"/>
      <c r="H36" s="2425"/>
      <c r="I36" s="619"/>
      <c r="J36" s="2453"/>
      <c r="K36" s="2454"/>
      <c r="L36" s="2455"/>
      <c r="M36" s="2456"/>
      <c r="N36" s="2454"/>
      <c r="O36" s="2455"/>
      <c r="P36" s="2429"/>
      <c r="Q36" s="2427"/>
      <c r="R36" s="2428"/>
      <c r="S36" s="2429"/>
      <c r="T36" s="2427"/>
      <c r="U36" s="2428"/>
      <c r="V36" s="2427"/>
      <c r="W36" s="2427"/>
      <c r="X36" s="2427"/>
      <c r="Y36" s="2428"/>
      <c r="Z36" s="2456"/>
      <c r="AA36" s="2454"/>
      <c r="AB36" s="2455"/>
      <c r="AC36" s="2456"/>
      <c r="AD36" s="2454"/>
      <c r="AE36" s="2455"/>
      <c r="AF36" s="2456"/>
      <c r="AG36" s="2454"/>
      <c r="AH36" s="2455"/>
      <c r="AI36" s="2456"/>
      <c r="AJ36" s="2454"/>
      <c r="AK36" s="2455"/>
      <c r="AL36" s="2456"/>
      <c r="AM36" s="2454"/>
      <c r="AN36" s="2455"/>
      <c r="AO36" s="2456"/>
      <c r="AP36" s="2454"/>
      <c r="AQ36" s="2455"/>
      <c r="AR36" s="2456"/>
      <c r="AS36" s="2454"/>
      <c r="AT36" s="2455"/>
      <c r="AU36" s="2456"/>
      <c r="AV36" s="2454"/>
      <c r="AW36" s="2455"/>
      <c r="AX36" s="2456"/>
      <c r="AY36" s="2454"/>
      <c r="AZ36" s="2454"/>
      <c r="BA36" s="2453"/>
      <c r="BB36" s="2454"/>
      <c r="BC36" s="2455"/>
      <c r="BD36" s="2456"/>
      <c r="BE36" s="2454"/>
      <c r="BF36" s="2455"/>
      <c r="BG36" s="2456"/>
      <c r="BH36" s="2454"/>
      <c r="BI36" s="2457"/>
      <c r="BM36" s="650"/>
      <c r="BN36" s="2391"/>
      <c r="BO36" s="649"/>
      <c r="BP36" s="2407"/>
      <c r="BQ36" s="2404"/>
      <c r="BR36" s="2409"/>
      <c r="BS36" s="2404"/>
      <c r="BT36" s="2404"/>
      <c r="BU36" s="2405"/>
      <c r="BV36" s="2403"/>
      <c r="BW36" s="2404"/>
      <c r="BX36" s="2405"/>
      <c r="BY36" s="2403"/>
      <c r="BZ36" s="2404"/>
      <c r="CA36" s="2405"/>
      <c r="CB36" s="2403"/>
      <c r="CC36" s="2404"/>
      <c r="CD36" s="2405"/>
      <c r="CE36" s="2403"/>
      <c r="CF36" s="2404"/>
      <c r="CG36" s="2405"/>
      <c r="CH36" s="2403"/>
      <c r="CI36" s="2404"/>
      <c r="CJ36" s="2405"/>
      <c r="CK36" s="2403"/>
      <c r="CL36" s="2404"/>
      <c r="CM36" s="2405"/>
      <c r="CN36" s="2403"/>
      <c r="CO36" s="2404"/>
      <c r="CP36" s="2405"/>
      <c r="CQ36" s="2403"/>
      <c r="CR36" s="2404"/>
      <c r="CS36" s="2405"/>
      <c r="CT36" s="2403"/>
      <c r="CU36" s="2404"/>
      <c r="CV36" s="2405"/>
      <c r="CW36" s="2403"/>
      <c r="CX36" s="2404"/>
      <c r="CY36" s="2405"/>
      <c r="CZ36" s="2403"/>
      <c r="DA36" s="2404"/>
      <c r="DB36" s="2404"/>
      <c r="DC36" s="2407"/>
      <c r="DD36" s="2404"/>
      <c r="DE36" s="2405"/>
      <c r="DF36" s="2403"/>
      <c r="DG36" s="2404"/>
      <c r="DH36" s="2409"/>
      <c r="GA36" s="615"/>
      <c r="GB36" s="615"/>
      <c r="GC36" s="615"/>
      <c r="GD36" s="615"/>
      <c r="GE36" s="615"/>
      <c r="GF36" s="615"/>
      <c r="GG36" s="615"/>
      <c r="GH36" s="615"/>
    </row>
    <row r="37" spans="1:191" ht="13.5" customHeight="1" x14ac:dyDescent="0.15">
      <c r="A37" s="647"/>
      <c r="B37" s="671"/>
      <c r="C37" s="647"/>
      <c r="D37" s="647"/>
      <c r="E37" s="672"/>
      <c r="F37" s="672"/>
      <c r="G37" s="672"/>
      <c r="H37" s="672"/>
      <c r="I37" s="647"/>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2"/>
      <c r="AL37" s="702"/>
      <c r="AM37" s="702"/>
      <c r="AN37" s="702"/>
      <c r="AO37" s="702"/>
      <c r="AP37" s="702"/>
      <c r="AQ37" s="702"/>
      <c r="AR37" s="702"/>
      <c r="AS37" s="702"/>
      <c r="AT37" s="702"/>
      <c r="AU37" s="702"/>
      <c r="AV37" s="702"/>
      <c r="AW37" s="702"/>
      <c r="AX37" s="702"/>
      <c r="AY37" s="702"/>
      <c r="AZ37" s="702"/>
      <c r="BA37" s="702"/>
      <c r="BB37" s="702"/>
      <c r="BC37" s="702"/>
      <c r="BD37" s="702"/>
      <c r="BE37" s="702"/>
      <c r="BF37" s="702"/>
      <c r="BG37" s="702"/>
      <c r="BH37" s="702"/>
      <c r="BI37" s="702"/>
      <c r="BM37" s="626"/>
      <c r="BN37" s="2424" t="s">
        <v>135</v>
      </c>
      <c r="BO37" s="615"/>
      <c r="BP37" s="2422"/>
      <c r="BQ37" s="2420"/>
      <c r="BR37" s="2423"/>
      <c r="BS37" s="2420"/>
      <c r="BT37" s="2420"/>
      <c r="BU37" s="2421"/>
      <c r="BV37" s="2419"/>
      <c r="BW37" s="2420"/>
      <c r="BX37" s="2421"/>
      <c r="BY37" s="2419"/>
      <c r="BZ37" s="2420"/>
      <c r="CA37" s="2421"/>
      <c r="CB37" s="2419"/>
      <c r="CC37" s="2420"/>
      <c r="CD37" s="2421"/>
      <c r="CE37" s="2419"/>
      <c r="CF37" s="2420"/>
      <c r="CG37" s="2421"/>
      <c r="CH37" s="2419"/>
      <c r="CI37" s="2420"/>
      <c r="CJ37" s="2421"/>
      <c r="CK37" s="2419"/>
      <c r="CL37" s="2420"/>
      <c r="CM37" s="2421"/>
      <c r="CN37" s="2419"/>
      <c r="CO37" s="2420"/>
      <c r="CP37" s="2421"/>
      <c r="CQ37" s="2419"/>
      <c r="CR37" s="2420"/>
      <c r="CS37" s="2421"/>
      <c r="CT37" s="2419"/>
      <c r="CU37" s="2420"/>
      <c r="CV37" s="2421"/>
      <c r="CW37" s="2419"/>
      <c r="CX37" s="2420"/>
      <c r="CY37" s="2421"/>
      <c r="CZ37" s="2419"/>
      <c r="DA37" s="2420"/>
      <c r="DB37" s="2420"/>
      <c r="DC37" s="2422"/>
      <c r="DD37" s="2420"/>
      <c r="DE37" s="2421"/>
      <c r="DF37" s="2419"/>
      <c r="DG37" s="2420"/>
      <c r="DH37" s="2423"/>
      <c r="GA37" s="618"/>
      <c r="GB37" s="618"/>
      <c r="GC37" s="618"/>
      <c r="GD37" s="618"/>
      <c r="GE37" s="618"/>
      <c r="GF37" s="618"/>
      <c r="GG37" s="618"/>
      <c r="GH37" s="615"/>
    </row>
    <row r="38" spans="1:191" ht="13.5" customHeight="1" x14ac:dyDescent="0.15">
      <c r="A38" s="615"/>
      <c r="B38" s="2459"/>
      <c r="C38" s="2459"/>
      <c r="D38" s="2459"/>
      <c r="E38" s="2459"/>
      <c r="F38" s="2459"/>
      <c r="G38" s="2459"/>
      <c r="H38" s="2459"/>
      <c r="I38" s="2459"/>
      <c r="J38" s="2459"/>
      <c r="K38" s="2459"/>
      <c r="L38" s="2459"/>
      <c r="M38" s="2459"/>
      <c r="N38" s="2459"/>
      <c r="O38" s="2459"/>
      <c r="P38" s="2459"/>
      <c r="Q38" s="2459"/>
      <c r="R38" s="2459"/>
      <c r="S38" s="2459"/>
      <c r="T38" s="2459"/>
      <c r="U38" s="2459"/>
      <c r="V38" s="2459"/>
      <c r="W38" s="2459"/>
      <c r="X38" s="2459"/>
      <c r="Y38" s="2459"/>
      <c r="Z38" s="2459"/>
      <c r="AA38" s="2459"/>
      <c r="AB38" s="2459"/>
      <c r="AC38" s="2459"/>
      <c r="AD38" s="2459"/>
      <c r="AE38" s="2459"/>
      <c r="AF38" s="2459"/>
      <c r="AG38" s="2459"/>
      <c r="AH38" s="2459"/>
      <c r="AI38" s="2459"/>
      <c r="AJ38" s="2459"/>
      <c r="AK38" s="2459"/>
      <c r="AL38" s="2459"/>
      <c r="AM38" s="2459"/>
      <c r="AN38" s="2459"/>
      <c r="AO38" s="2459"/>
      <c r="AP38" s="2459"/>
      <c r="AQ38" s="2459"/>
      <c r="AR38" s="2459"/>
      <c r="AS38" s="2459"/>
      <c r="AT38" s="673"/>
      <c r="AU38" s="673"/>
      <c r="AV38" s="673"/>
      <c r="AW38" s="673"/>
      <c r="AX38" s="673"/>
      <c r="AY38" s="673"/>
      <c r="AZ38" s="673"/>
      <c r="BA38" s="673"/>
      <c r="BB38" s="673"/>
      <c r="BC38" s="673"/>
      <c r="BD38" s="673"/>
      <c r="BE38" s="673"/>
      <c r="BF38" s="673"/>
      <c r="BG38" s="673"/>
      <c r="BH38" s="673"/>
      <c r="BI38" s="673"/>
      <c r="BM38" s="650"/>
      <c r="BN38" s="2417"/>
      <c r="BO38" s="649"/>
      <c r="BP38" s="2407"/>
      <c r="BQ38" s="2404"/>
      <c r="BR38" s="2409"/>
      <c r="BS38" s="2404"/>
      <c r="BT38" s="2404"/>
      <c r="BU38" s="2405"/>
      <c r="BV38" s="2403"/>
      <c r="BW38" s="2404"/>
      <c r="BX38" s="2405"/>
      <c r="BY38" s="2403"/>
      <c r="BZ38" s="2404"/>
      <c r="CA38" s="2405"/>
      <c r="CB38" s="2403"/>
      <c r="CC38" s="2404"/>
      <c r="CD38" s="2405"/>
      <c r="CE38" s="2403"/>
      <c r="CF38" s="2404"/>
      <c r="CG38" s="2405"/>
      <c r="CH38" s="2403"/>
      <c r="CI38" s="2404"/>
      <c r="CJ38" s="2405"/>
      <c r="CK38" s="2403"/>
      <c r="CL38" s="2404"/>
      <c r="CM38" s="2405"/>
      <c r="CN38" s="2403"/>
      <c r="CO38" s="2404"/>
      <c r="CP38" s="2405"/>
      <c r="CQ38" s="2403"/>
      <c r="CR38" s="2404"/>
      <c r="CS38" s="2405"/>
      <c r="CT38" s="2403"/>
      <c r="CU38" s="2404"/>
      <c r="CV38" s="2405"/>
      <c r="CW38" s="2403"/>
      <c r="CX38" s="2404"/>
      <c r="CY38" s="2405"/>
      <c r="CZ38" s="2403"/>
      <c r="DA38" s="2404"/>
      <c r="DB38" s="2404"/>
      <c r="DC38" s="2407"/>
      <c r="DD38" s="2404"/>
      <c r="DE38" s="2405"/>
      <c r="DF38" s="2403"/>
      <c r="DG38" s="2404"/>
      <c r="DH38" s="2409"/>
      <c r="GA38" s="618"/>
      <c r="GB38" s="618"/>
      <c r="GC38" s="618"/>
      <c r="GD38" s="618"/>
      <c r="GE38" s="618"/>
      <c r="GF38" s="618"/>
      <c r="GG38" s="618"/>
      <c r="GH38" s="615"/>
    </row>
    <row r="39" spans="1:191" ht="12.75" customHeight="1" x14ac:dyDescent="0.15">
      <c r="A39" s="618"/>
      <c r="B39" s="2460" t="s">
        <v>1097</v>
      </c>
      <c r="C39" s="2460"/>
      <c r="D39" s="2460"/>
      <c r="E39" s="2460"/>
      <c r="F39" s="2460"/>
      <c r="G39" s="2460"/>
      <c r="H39" s="2460"/>
      <c r="I39" s="2460"/>
      <c r="J39" s="2460"/>
      <c r="K39" s="2460"/>
      <c r="L39" s="2460"/>
      <c r="M39" s="2460"/>
      <c r="N39" s="2460"/>
      <c r="O39" s="2460"/>
      <c r="P39" s="2460"/>
      <c r="Q39" s="2460"/>
      <c r="R39" s="2460"/>
      <c r="S39" s="2460"/>
      <c r="T39" s="2460"/>
      <c r="U39" s="2460"/>
      <c r="V39" s="2460"/>
      <c r="W39" s="2460"/>
      <c r="X39" s="2460"/>
      <c r="Y39" s="2460"/>
      <c r="Z39" s="2460"/>
      <c r="AA39" s="2460"/>
      <c r="AB39" s="2460"/>
      <c r="AC39" s="2460"/>
      <c r="AD39" s="2460"/>
      <c r="AE39" s="2460"/>
      <c r="AF39" s="2460"/>
      <c r="AG39" s="2460"/>
      <c r="AH39" s="2460"/>
      <c r="AI39" s="2460"/>
      <c r="AJ39" s="2460"/>
      <c r="AK39" s="2460"/>
      <c r="AL39" s="2460"/>
      <c r="AM39" s="2460"/>
      <c r="AN39" s="2460"/>
      <c r="AO39" s="2460"/>
      <c r="AP39" s="2460"/>
      <c r="AQ39" s="2460"/>
      <c r="AR39" s="2460"/>
      <c r="AS39" s="2460"/>
      <c r="AT39" s="618"/>
      <c r="AU39" s="618"/>
      <c r="AV39" s="618"/>
      <c r="AW39" s="618"/>
      <c r="AX39" s="618"/>
      <c r="AY39" s="618"/>
      <c r="AZ39" s="615"/>
      <c r="BA39" s="615"/>
      <c r="BB39" s="651"/>
      <c r="BC39" s="674"/>
      <c r="BD39" s="674"/>
      <c r="BE39" s="674"/>
      <c r="BF39" s="674"/>
      <c r="BG39" s="674"/>
      <c r="BH39" s="674"/>
      <c r="BI39" s="615"/>
      <c r="BJ39" s="615"/>
      <c r="BM39" s="626"/>
      <c r="BN39" s="2461" t="s">
        <v>850</v>
      </c>
      <c r="BO39" s="615"/>
      <c r="BP39" s="2422">
        <v>35</v>
      </c>
      <c r="BQ39" s="2420"/>
      <c r="BR39" s="2423"/>
      <c r="BS39" s="2420"/>
      <c r="BT39" s="2420"/>
      <c r="BU39" s="2421"/>
      <c r="BV39" s="2419"/>
      <c r="BW39" s="2420"/>
      <c r="BX39" s="2421"/>
      <c r="BY39" s="2419"/>
      <c r="BZ39" s="2420"/>
      <c r="CA39" s="2421"/>
      <c r="CB39" s="2419"/>
      <c r="CC39" s="2420"/>
      <c r="CD39" s="2421"/>
      <c r="CE39" s="2419">
        <v>32</v>
      </c>
      <c r="CF39" s="2420"/>
      <c r="CG39" s="2421"/>
      <c r="CH39" s="2419">
        <v>35</v>
      </c>
      <c r="CI39" s="2420"/>
      <c r="CJ39" s="2421"/>
      <c r="CK39" s="2419"/>
      <c r="CL39" s="2420"/>
      <c r="CM39" s="2421"/>
      <c r="CN39" s="2419"/>
      <c r="CO39" s="2420"/>
      <c r="CP39" s="2421"/>
      <c r="CQ39" s="2419"/>
      <c r="CR39" s="2420"/>
      <c r="CS39" s="2421"/>
      <c r="CT39" s="2419"/>
      <c r="CU39" s="2420"/>
      <c r="CV39" s="2421"/>
      <c r="CW39" s="2419"/>
      <c r="CX39" s="2420"/>
      <c r="CY39" s="2421"/>
      <c r="CZ39" s="2419"/>
      <c r="DA39" s="2420"/>
      <c r="DB39" s="2420"/>
      <c r="DC39" s="2422"/>
      <c r="DD39" s="2420"/>
      <c r="DE39" s="2421"/>
      <c r="DF39" s="2419"/>
      <c r="DG39" s="2420"/>
      <c r="DH39" s="2423"/>
      <c r="GA39" s="618"/>
      <c r="GB39" s="615"/>
      <c r="GC39" s="615"/>
      <c r="GD39" s="618"/>
      <c r="GE39" s="615"/>
      <c r="GF39" s="615"/>
      <c r="GG39" s="618"/>
      <c r="GH39" s="615"/>
    </row>
    <row r="40" spans="1:191" ht="14.25" customHeight="1" x14ac:dyDescent="0.15">
      <c r="A40" s="2344" t="s">
        <v>97</v>
      </c>
      <c r="B40" s="2345"/>
      <c r="C40" s="2345"/>
      <c r="D40" s="2345"/>
      <c r="E40" s="2345"/>
      <c r="F40" s="2345"/>
      <c r="G40" s="2345"/>
      <c r="H40" s="2345"/>
      <c r="I40" s="2368"/>
      <c r="J40" s="647"/>
      <c r="K40" s="2345" t="s">
        <v>136</v>
      </c>
      <c r="L40" s="2345"/>
      <c r="M40" s="2345"/>
      <c r="N40" s="2345"/>
      <c r="O40" s="2345"/>
      <c r="P40" s="2345"/>
      <c r="Q40" s="2345"/>
      <c r="R40" s="2345"/>
      <c r="S40" s="2345"/>
      <c r="T40" s="2345"/>
      <c r="U40" s="2345"/>
      <c r="V40" s="2345"/>
      <c r="W40" s="2345"/>
      <c r="X40" s="2345"/>
      <c r="Y40" s="2345"/>
      <c r="Z40" s="2345"/>
      <c r="AA40" s="2345"/>
      <c r="AB40" s="2345"/>
      <c r="AC40" s="2345"/>
      <c r="AD40" s="2345"/>
      <c r="AE40" s="2345"/>
      <c r="AF40" s="2345"/>
      <c r="AG40" s="2345"/>
      <c r="AH40" s="2345"/>
      <c r="AI40" s="2345"/>
      <c r="AJ40" s="2345"/>
      <c r="AK40" s="2345"/>
      <c r="AL40" s="2345"/>
      <c r="AM40" s="2345"/>
      <c r="AN40" s="2345"/>
      <c r="AO40" s="2345"/>
      <c r="AP40" s="2345"/>
      <c r="AQ40" s="2345"/>
      <c r="AR40" s="2345"/>
      <c r="AS40" s="2345"/>
      <c r="AT40" s="2345"/>
      <c r="AU40" s="2345"/>
      <c r="AV40" s="2345"/>
      <c r="AW40" s="2345"/>
      <c r="AX40" s="2345"/>
      <c r="AY40" s="2345"/>
      <c r="AZ40" s="647"/>
      <c r="BA40" s="624"/>
      <c r="BB40" s="2464" t="s">
        <v>864</v>
      </c>
      <c r="BC40" s="2464"/>
      <c r="BD40" s="2464"/>
      <c r="BE40" s="2464"/>
      <c r="BF40" s="2464"/>
      <c r="BG40" s="2464"/>
      <c r="BH40" s="2464"/>
      <c r="BI40" s="625"/>
      <c r="BM40" s="650"/>
      <c r="BN40" s="2462"/>
      <c r="BO40" s="649"/>
      <c r="BP40" s="2407"/>
      <c r="BQ40" s="2404"/>
      <c r="BR40" s="2409"/>
      <c r="BS40" s="2404"/>
      <c r="BT40" s="2404"/>
      <c r="BU40" s="2405"/>
      <c r="BV40" s="2403"/>
      <c r="BW40" s="2404"/>
      <c r="BX40" s="2405"/>
      <c r="BY40" s="2403"/>
      <c r="BZ40" s="2404"/>
      <c r="CA40" s="2405"/>
      <c r="CB40" s="2403"/>
      <c r="CC40" s="2404"/>
      <c r="CD40" s="2405"/>
      <c r="CE40" s="2403"/>
      <c r="CF40" s="2404"/>
      <c r="CG40" s="2405"/>
      <c r="CH40" s="2403"/>
      <c r="CI40" s="2404"/>
      <c r="CJ40" s="2405"/>
      <c r="CK40" s="2403"/>
      <c r="CL40" s="2404"/>
      <c r="CM40" s="2405"/>
      <c r="CN40" s="2403"/>
      <c r="CO40" s="2404"/>
      <c r="CP40" s="2405"/>
      <c r="CQ40" s="2403"/>
      <c r="CR40" s="2404"/>
      <c r="CS40" s="2405"/>
      <c r="CT40" s="2403"/>
      <c r="CU40" s="2404"/>
      <c r="CV40" s="2405"/>
      <c r="CW40" s="2403"/>
      <c r="CX40" s="2404"/>
      <c r="CY40" s="2405"/>
      <c r="CZ40" s="2403"/>
      <c r="DA40" s="2404"/>
      <c r="DB40" s="2404"/>
      <c r="DC40" s="2407"/>
      <c r="DD40" s="2404"/>
      <c r="DE40" s="2405"/>
      <c r="DF40" s="2403"/>
      <c r="DG40" s="2404"/>
      <c r="DH40" s="2409"/>
      <c r="GA40" s="618"/>
      <c r="GB40" s="615"/>
      <c r="GC40" s="615"/>
      <c r="GD40" s="618"/>
      <c r="GE40" s="615"/>
      <c r="GF40" s="615"/>
      <c r="GG40" s="618"/>
      <c r="GH40" s="615"/>
    </row>
    <row r="41" spans="1:191" ht="12.75" customHeight="1" x14ac:dyDescent="0.15">
      <c r="A41" s="2346"/>
      <c r="B41" s="2347"/>
      <c r="C41" s="2347"/>
      <c r="D41" s="2347"/>
      <c r="E41" s="2347"/>
      <c r="F41" s="2347"/>
      <c r="G41" s="2347"/>
      <c r="H41" s="2347"/>
      <c r="I41" s="2369"/>
      <c r="J41" s="626"/>
      <c r="K41" s="2347"/>
      <c r="L41" s="2347"/>
      <c r="M41" s="2347"/>
      <c r="N41" s="2347"/>
      <c r="O41" s="2347"/>
      <c r="P41" s="2347"/>
      <c r="Q41" s="2347"/>
      <c r="R41" s="2347"/>
      <c r="S41" s="2347"/>
      <c r="T41" s="2347"/>
      <c r="U41" s="2347"/>
      <c r="V41" s="2347"/>
      <c r="W41" s="2347"/>
      <c r="X41" s="2347"/>
      <c r="Y41" s="2347"/>
      <c r="Z41" s="2347"/>
      <c r="AA41" s="2347"/>
      <c r="AB41" s="2347"/>
      <c r="AC41" s="2347"/>
      <c r="AD41" s="2347"/>
      <c r="AE41" s="2347"/>
      <c r="AF41" s="2347"/>
      <c r="AG41" s="2347"/>
      <c r="AH41" s="2347"/>
      <c r="AI41" s="2347"/>
      <c r="AJ41" s="2347"/>
      <c r="AK41" s="2347"/>
      <c r="AL41" s="2347"/>
      <c r="AM41" s="2347"/>
      <c r="AN41" s="2347"/>
      <c r="AO41" s="2347"/>
      <c r="AP41" s="2347"/>
      <c r="AQ41" s="2347"/>
      <c r="AR41" s="2347"/>
      <c r="AS41" s="2347"/>
      <c r="AT41" s="2347"/>
      <c r="AU41" s="2347"/>
      <c r="AV41" s="2347"/>
      <c r="AW41" s="2347"/>
      <c r="AX41" s="2347"/>
      <c r="AY41" s="2347"/>
      <c r="AZ41" s="627"/>
      <c r="BA41" s="626"/>
      <c r="BB41" s="2465"/>
      <c r="BC41" s="2465"/>
      <c r="BD41" s="2465"/>
      <c r="BE41" s="2465"/>
      <c r="BF41" s="2465"/>
      <c r="BG41" s="2465"/>
      <c r="BH41" s="2465"/>
      <c r="BI41" s="627"/>
      <c r="BM41" s="626"/>
      <c r="BN41" s="2458" t="s">
        <v>137</v>
      </c>
      <c r="BO41" s="615"/>
      <c r="BP41" s="2422"/>
      <c r="BQ41" s="2420"/>
      <c r="BR41" s="2423"/>
      <c r="BS41" s="2420"/>
      <c r="BT41" s="2420"/>
      <c r="BU41" s="2421"/>
      <c r="BV41" s="2419"/>
      <c r="BW41" s="2420"/>
      <c r="BX41" s="2421"/>
      <c r="BY41" s="2419"/>
      <c r="BZ41" s="2420"/>
      <c r="CA41" s="2421"/>
      <c r="CB41" s="2419"/>
      <c r="CC41" s="2420"/>
      <c r="CD41" s="2421"/>
      <c r="CE41" s="2419"/>
      <c r="CF41" s="2420"/>
      <c r="CG41" s="2421"/>
      <c r="CH41" s="2419"/>
      <c r="CI41" s="2420"/>
      <c r="CJ41" s="2421"/>
      <c r="CK41" s="2419"/>
      <c r="CL41" s="2420"/>
      <c r="CM41" s="2421"/>
      <c r="CN41" s="2419"/>
      <c r="CO41" s="2420"/>
      <c r="CP41" s="2421"/>
      <c r="CQ41" s="2419"/>
      <c r="CR41" s="2420"/>
      <c r="CS41" s="2421"/>
      <c r="CT41" s="2419"/>
      <c r="CU41" s="2420"/>
      <c r="CV41" s="2421"/>
      <c r="CW41" s="2419"/>
      <c r="CX41" s="2420"/>
      <c r="CY41" s="2421"/>
      <c r="CZ41" s="2419"/>
      <c r="DA41" s="2420"/>
      <c r="DB41" s="2420"/>
      <c r="DC41" s="2422"/>
      <c r="DD41" s="2420"/>
      <c r="DE41" s="2421"/>
      <c r="DF41" s="2419"/>
      <c r="DG41" s="2420"/>
      <c r="DH41" s="2423"/>
      <c r="GA41" s="618"/>
      <c r="GB41" s="615"/>
      <c r="GC41" s="615"/>
      <c r="GD41" s="618"/>
      <c r="GE41" s="615"/>
      <c r="GF41" s="615"/>
      <c r="GG41" s="618"/>
      <c r="GH41" s="615"/>
    </row>
    <row r="42" spans="1:191" ht="12.75" customHeight="1" x14ac:dyDescent="0.15">
      <c r="A42" s="2346"/>
      <c r="B42" s="2347"/>
      <c r="C42" s="2347"/>
      <c r="D42" s="2347"/>
      <c r="E42" s="2347"/>
      <c r="F42" s="2347"/>
      <c r="G42" s="2347"/>
      <c r="H42" s="2347"/>
      <c r="I42" s="2369"/>
      <c r="J42" s="2467" t="s">
        <v>138</v>
      </c>
      <c r="K42" s="2367"/>
      <c r="L42" s="2367"/>
      <c r="M42" s="2367"/>
      <c r="N42" s="2367"/>
      <c r="O42" s="2367"/>
      <c r="P42" s="2367"/>
      <c r="Q42" s="2367"/>
      <c r="R42" s="2367"/>
      <c r="S42" s="2367"/>
      <c r="T42" s="2367"/>
      <c r="U42" s="2367"/>
      <c r="V42" s="2367"/>
      <c r="W42" s="2374"/>
      <c r="X42" s="2367" t="s">
        <v>139</v>
      </c>
      <c r="Y42" s="2367"/>
      <c r="Z42" s="2367"/>
      <c r="AA42" s="2367"/>
      <c r="AB42" s="2367"/>
      <c r="AC42" s="2367"/>
      <c r="AD42" s="2367"/>
      <c r="AE42" s="2367"/>
      <c r="AF42" s="2367"/>
      <c r="AG42" s="2367"/>
      <c r="AH42" s="2367"/>
      <c r="AI42" s="2367"/>
      <c r="AJ42" s="2367"/>
      <c r="AK42" s="2367"/>
      <c r="AL42" s="2367"/>
      <c r="AM42" s="2468" t="s">
        <v>140</v>
      </c>
      <c r="AN42" s="2367"/>
      <c r="AO42" s="2367"/>
      <c r="AP42" s="2367"/>
      <c r="AQ42" s="2367"/>
      <c r="AR42" s="2367"/>
      <c r="AS42" s="2367"/>
      <c r="AT42" s="2367"/>
      <c r="AU42" s="2367"/>
      <c r="AV42" s="2367"/>
      <c r="AW42" s="2367"/>
      <c r="AX42" s="2367"/>
      <c r="AY42" s="2367"/>
      <c r="AZ42" s="2469"/>
      <c r="BA42" s="626"/>
      <c r="BB42" s="2465"/>
      <c r="BC42" s="2465"/>
      <c r="BD42" s="2465"/>
      <c r="BE42" s="2465"/>
      <c r="BF42" s="2465"/>
      <c r="BG42" s="2465"/>
      <c r="BH42" s="2465"/>
      <c r="BI42" s="627"/>
      <c r="BM42" s="650"/>
      <c r="BN42" s="2391"/>
      <c r="BO42" s="649"/>
      <c r="BP42" s="2407"/>
      <c r="BQ42" s="2404"/>
      <c r="BR42" s="2409"/>
      <c r="BS42" s="2404"/>
      <c r="BT42" s="2404"/>
      <c r="BU42" s="2405"/>
      <c r="BV42" s="2403"/>
      <c r="BW42" s="2404"/>
      <c r="BX42" s="2405"/>
      <c r="BY42" s="2403"/>
      <c r="BZ42" s="2404"/>
      <c r="CA42" s="2405"/>
      <c r="CB42" s="2403"/>
      <c r="CC42" s="2404"/>
      <c r="CD42" s="2405"/>
      <c r="CE42" s="2403"/>
      <c r="CF42" s="2404"/>
      <c r="CG42" s="2405"/>
      <c r="CH42" s="2403"/>
      <c r="CI42" s="2404"/>
      <c r="CJ42" s="2405"/>
      <c r="CK42" s="2403"/>
      <c r="CL42" s="2404"/>
      <c r="CM42" s="2405"/>
      <c r="CN42" s="2403"/>
      <c r="CO42" s="2404"/>
      <c r="CP42" s="2405"/>
      <c r="CQ42" s="2403"/>
      <c r="CR42" s="2404"/>
      <c r="CS42" s="2405"/>
      <c r="CT42" s="2403"/>
      <c r="CU42" s="2404"/>
      <c r="CV42" s="2405"/>
      <c r="CW42" s="2403"/>
      <c r="CX42" s="2404"/>
      <c r="CY42" s="2405"/>
      <c r="CZ42" s="2403"/>
      <c r="DA42" s="2404"/>
      <c r="DB42" s="2404"/>
      <c r="DC42" s="2407"/>
      <c r="DD42" s="2404"/>
      <c r="DE42" s="2405"/>
      <c r="DF42" s="2403"/>
      <c r="DG42" s="2404"/>
      <c r="DH42" s="2409"/>
      <c r="GA42" s="618"/>
      <c r="GB42" s="615"/>
      <c r="GC42" s="615"/>
      <c r="GD42" s="618"/>
      <c r="GE42" s="615"/>
      <c r="GF42" s="615"/>
      <c r="GG42" s="618"/>
      <c r="GH42" s="615"/>
    </row>
    <row r="43" spans="1:191" ht="13.5" customHeight="1" x14ac:dyDescent="0.15">
      <c r="A43" s="2348"/>
      <c r="B43" s="2349"/>
      <c r="C43" s="2349"/>
      <c r="D43" s="2349"/>
      <c r="E43" s="2349"/>
      <c r="F43" s="2349"/>
      <c r="G43" s="2349"/>
      <c r="H43" s="2349"/>
      <c r="I43" s="2463"/>
      <c r="J43" s="2348"/>
      <c r="K43" s="2349"/>
      <c r="L43" s="2349"/>
      <c r="M43" s="2349"/>
      <c r="N43" s="2349"/>
      <c r="O43" s="2349"/>
      <c r="P43" s="2349"/>
      <c r="Q43" s="2349"/>
      <c r="R43" s="2349"/>
      <c r="S43" s="2349"/>
      <c r="T43" s="2349"/>
      <c r="U43" s="2349"/>
      <c r="V43" s="2349"/>
      <c r="W43" s="2375"/>
      <c r="X43" s="2349"/>
      <c r="Y43" s="2349"/>
      <c r="Z43" s="2349"/>
      <c r="AA43" s="2349"/>
      <c r="AB43" s="2349"/>
      <c r="AC43" s="2349"/>
      <c r="AD43" s="2349"/>
      <c r="AE43" s="2349"/>
      <c r="AF43" s="2349"/>
      <c r="AG43" s="2349"/>
      <c r="AH43" s="2349"/>
      <c r="AI43" s="2349"/>
      <c r="AJ43" s="2349"/>
      <c r="AK43" s="2349"/>
      <c r="AL43" s="2349"/>
      <c r="AM43" s="2470"/>
      <c r="AN43" s="2349"/>
      <c r="AO43" s="2349"/>
      <c r="AP43" s="2349"/>
      <c r="AQ43" s="2349"/>
      <c r="AR43" s="2349"/>
      <c r="AS43" s="2349"/>
      <c r="AT43" s="2349"/>
      <c r="AU43" s="2349"/>
      <c r="AV43" s="2349"/>
      <c r="AW43" s="2349"/>
      <c r="AX43" s="2349"/>
      <c r="AY43" s="2349"/>
      <c r="AZ43" s="2463"/>
      <c r="BA43" s="706">
        <v>660</v>
      </c>
      <c r="BB43" s="2466"/>
      <c r="BC43" s="2466"/>
      <c r="BD43" s="2466"/>
      <c r="BE43" s="2466"/>
      <c r="BF43" s="2466"/>
      <c r="BG43" s="2466"/>
      <c r="BH43" s="2466"/>
      <c r="BI43" s="707"/>
      <c r="BM43" s="626"/>
      <c r="BN43" s="2471" t="s">
        <v>141</v>
      </c>
      <c r="BO43" s="615"/>
      <c r="BP43" s="2422"/>
      <c r="BQ43" s="2420"/>
      <c r="BR43" s="2423"/>
      <c r="BS43" s="2420"/>
      <c r="BT43" s="2420"/>
      <c r="BU43" s="2421"/>
      <c r="BV43" s="2419"/>
      <c r="BW43" s="2420"/>
      <c r="BX43" s="2421"/>
      <c r="BY43" s="2419"/>
      <c r="BZ43" s="2420"/>
      <c r="CA43" s="2421"/>
      <c r="CB43" s="2419"/>
      <c r="CC43" s="2420"/>
      <c r="CD43" s="2421"/>
      <c r="CE43" s="2419"/>
      <c r="CF43" s="2420"/>
      <c r="CG43" s="2421"/>
      <c r="CH43" s="2419"/>
      <c r="CI43" s="2420"/>
      <c r="CJ43" s="2421"/>
      <c r="CK43" s="2419"/>
      <c r="CL43" s="2420"/>
      <c r="CM43" s="2421"/>
      <c r="CN43" s="2419"/>
      <c r="CO43" s="2420"/>
      <c r="CP43" s="2421"/>
      <c r="CQ43" s="2419"/>
      <c r="CR43" s="2420"/>
      <c r="CS43" s="2421"/>
      <c r="CT43" s="2419"/>
      <c r="CU43" s="2420"/>
      <c r="CV43" s="2421"/>
      <c r="CW43" s="2419"/>
      <c r="CX43" s="2420"/>
      <c r="CY43" s="2421"/>
      <c r="CZ43" s="2419"/>
      <c r="DA43" s="2420"/>
      <c r="DB43" s="2420"/>
      <c r="DC43" s="2422"/>
      <c r="DD43" s="2420"/>
      <c r="DE43" s="2421"/>
      <c r="DF43" s="2419"/>
      <c r="DG43" s="2420"/>
      <c r="DH43" s="2423"/>
      <c r="GA43" s="618"/>
      <c r="GB43" s="615"/>
      <c r="GC43" s="615"/>
      <c r="GD43" s="618"/>
      <c r="GE43" s="615"/>
      <c r="GF43" s="615"/>
      <c r="GG43" s="618"/>
      <c r="GH43" s="615"/>
    </row>
    <row r="44" spans="1:191" ht="13.5" customHeight="1" x14ac:dyDescent="0.15">
      <c r="A44" s="626"/>
      <c r="B44" s="2345" t="s">
        <v>142</v>
      </c>
      <c r="C44" s="2345"/>
      <c r="D44" s="2345"/>
      <c r="E44" s="2345"/>
      <c r="F44" s="2345"/>
      <c r="G44" s="2345"/>
      <c r="H44" s="2345"/>
      <c r="I44" s="677"/>
      <c r="J44" s="2392">
        <v>9</v>
      </c>
      <c r="K44" s="2393"/>
      <c r="L44" s="2393"/>
      <c r="M44" s="2393"/>
      <c r="N44" s="2393"/>
      <c r="O44" s="2393"/>
      <c r="P44" s="2393"/>
      <c r="Q44" s="2393"/>
      <c r="R44" s="2393"/>
      <c r="S44" s="2393"/>
      <c r="T44" s="2393"/>
      <c r="U44" s="2393"/>
      <c r="V44" s="2393"/>
      <c r="W44" s="2394"/>
      <c r="X44" s="2393">
        <v>14.55</v>
      </c>
      <c r="Y44" s="2393"/>
      <c r="Z44" s="2393"/>
      <c r="AA44" s="2393"/>
      <c r="AB44" s="2393"/>
      <c r="AC44" s="2393"/>
      <c r="AD44" s="2393"/>
      <c r="AE44" s="2393"/>
      <c r="AF44" s="2393"/>
      <c r="AG44" s="2393"/>
      <c r="AH44" s="2393"/>
      <c r="AI44" s="2393"/>
      <c r="AJ44" s="2393"/>
      <c r="AK44" s="2393"/>
      <c r="AL44" s="2393"/>
      <c r="AM44" s="2398">
        <v>17</v>
      </c>
      <c r="AN44" s="2393"/>
      <c r="AO44" s="2393"/>
      <c r="AP44" s="2393"/>
      <c r="AQ44" s="2393"/>
      <c r="AR44" s="2393"/>
      <c r="AS44" s="2393"/>
      <c r="AT44" s="2393"/>
      <c r="AU44" s="2393"/>
      <c r="AV44" s="2393"/>
      <c r="AW44" s="2393"/>
      <c r="AX44" s="2393"/>
      <c r="AY44" s="2393"/>
      <c r="AZ44" s="2414"/>
      <c r="BA44" s="2473">
        <v>660</v>
      </c>
      <c r="BB44" s="2474"/>
      <c r="BC44" s="2474"/>
      <c r="BD44" s="2474"/>
      <c r="BE44" s="2474"/>
      <c r="BF44" s="2474"/>
      <c r="BG44" s="2474"/>
      <c r="BH44" s="2474"/>
      <c r="BI44" s="2475"/>
      <c r="BM44" s="650"/>
      <c r="BN44" s="2472"/>
      <c r="BO44" s="649"/>
      <c r="BP44" s="2407"/>
      <c r="BQ44" s="2404"/>
      <c r="BR44" s="2409"/>
      <c r="BS44" s="2404"/>
      <c r="BT44" s="2404"/>
      <c r="BU44" s="2405"/>
      <c r="BV44" s="2403"/>
      <c r="BW44" s="2404"/>
      <c r="BX44" s="2405"/>
      <c r="BY44" s="2403"/>
      <c r="BZ44" s="2404"/>
      <c r="CA44" s="2405"/>
      <c r="CB44" s="2403"/>
      <c r="CC44" s="2404"/>
      <c r="CD44" s="2405"/>
      <c r="CE44" s="2403"/>
      <c r="CF44" s="2404"/>
      <c r="CG44" s="2405"/>
      <c r="CH44" s="2403"/>
      <c r="CI44" s="2404"/>
      <c r="CJ44" s="2405"/>
      <c r="CK44" s="2403"/>
      <c r="CL44" s="2404"/>
      <c r="CM44" s="2405"/>
      <c r="CN44" s="2403"/>
      <c r="CO44" s="2404"/>
      <c r="CP44" s="2405"/>
      <c r="CQ44" s="2403"/>
      <c r="CR44" s="2404"/>
      <c r="CS44" s="2405"/>
      <c r="CT44" s="2403"/>
      <c r="CU44" s="2404"/>
      <c r="CV44" s="2405"/>
      <c r="CW44" s="2403"/>
      <c r="CX44" s="2404"/>
      <c r="CY44" s="2405"/>
      <c r="CZ44" s="2403"/>
      <c r="DA44" s="2404"/>
      <c r="DB44" s="2404"/>
      <c r="DC44" s="2407"/>
      <c r="DD44" s="2404"/>
      <c r="DE44" s="2405"/>
      <c r="DF44" s="2403"/>
      <c r="DG44" s="2404"/>
      <c r="DH44" s="2409"/>
      <c r="GA44" s="618"/>
      <c r="GB44" s="615"/>
      <c r="GC44" s="615"/>
      <c r="GD44" s="618"/>
      <c r="GE44" s="615"/>
      <c r="GF44" s="615"/>
      <c r="GG44" s="618"/>
      <c r="GH44" s="615"/>
    </row>
    <row r="45" spans="1:191" ht="13.5" customHeight="1" x14ac:dyDescent="0.15">
      <c r="A45" s="626"/>
      <c r="B45" s="2353"/>
      <c r="C45" s="2353"/>
      <c r="D45" s="2353"/>
      <c r="E45" s="2353"/>
      <c r="F45" s="2353"/>
      <c r="G45" s="2353"/>
      <c r="H45" s="2353"/>
      <c r="I45" s="665"/>
      <c r="J45" s="2395"/>
      <c r="K45" s="2396"/>
      <c r="L45" s="2396"/>
      <c r="M45" s="2396"/>
      <c r="N45" s="2396"/>
      <c r="O45" s="2396"/>
      <c r="P45" s="2396"/>
      <c r="Q45" s="2396"/>
      <c r="R45" s="2396"/>
      <c r="S45" s="2396"/>
      <c r="T45" s="2396"/>
      <c r="U45" s="2396"/>
      <c r="V45" s="2396"/>
      <c r="W45" s="2397"/>
      <c r="X45" s="2396"/>
      <c r="Y45" s="2396"/>
      <c r="Z45" s="2396"/>
      <c r="AA45" s="2396"/>
      <c r="AB45" s="2396"/>
      <c r="AC45" s="2396"/>
      <c r="AD45" s="2396"/>
      <c r="AE45" s="2396"/>
      <c r="AF45" s="2396"/>
      <c r="AG45" s="2396"/>
      <c r="AH45" s="2396"/>
      <c r="AI45" s="2396"/>
      <c r="AJ45" s="2396"/>
      <c r="AK45" s="2396"/>
      <c r="AL45" s="2396"/>
      <c r="AM45" s="2399"/>
      <c r="AN45" s="2396"/>
      <c r="AO45" s="2396"/>
      <c r="AP45" s="2396"/>
      <c r="AQ45" s="2396"/>
      <c r="AR45" s="2396"/>
      <c r="AS45" s="2396"/>
      <c r="AT45" s="2396"/>
      <c r="AU45" s="2396"/>
      <c r="AV45" s="2396"/>
      <c r="AW45" s="2396"/>
      <c r="AX45" s="2396"/>
      <c r="AY45" s="2396"/>
      <c r="AZ45" s="2415"/>
      <c r="BA45" s="2407"/>
      <c r="BB45" s="2404"/>
      <c r="BC45" s="2404"/>
      <c r="BD45" s="2404"/>
      <c r="BE45" s="2404"/>
      <c r="BF45" s="2404"/>
      <c r="BG45" s="2404"/>
      <c r="BH45" s="2404"/>
      <c r="BI45" s="2409"/>
      <c r="BM45" s="626"/>
      <c r="BN45" s="2458" t="s">
        <v>143</v>
      </c>
      <c r="BO45" s="615"/>
      <c r="BP45" s="2422">
        <v>65</v>
      </c>
      <c r="BQ45" s="2420"/>
      <c r="BR45" s="2423"/>
      <c r="BS45" s="2420"/>
      <c r="BT45" s="2420"/>
      <c r="BU45" s="2421"/>
      <c r="BV45" s="2419"/>
      <c r="BW45" s="2420"/>
      <c r="BX45" s="2421"/>
      <c r="BY45" s="2419"/>
      <c r="BZ45" s="2420"/>
      <c r="CA45" s="2421"/>
      <c r="CB45" s="2419"/>
      <c r="CC45" s="2420"/>
      <c r="CD45" s="2421"/>
      <c r="CE45" s="2419">
        <v>3</v>
      </c>
      <c r="CF45" s="2420"/>
      <c r="CG45" s="2421"/>
      <c r="CH45" s="2419">
        <v>40</v>
      </c>
      <c r="CI45" s="2420"/>
      <c r="CJ45" s="2421"/>
      <c r="CK45" s="2419"/>
      <c r="CL45" s="2420"/>
      <c r="CM45" s="2421"/>
      <c r="CN45" s="2419"/>
      <c r="CO45" s="2420"/>
      <c r="CP45" s="2421"/>
      <c r="CQ45" s="2419"/>
      <c r="CR45" s="2420"/>
      <c r="CS45" s="2421"/>
      <c r="CT45" s="2419"/>
      <c r="CU45" s="2420"/>
      <c r="CV45" s="2421"/>
      <c r="CW45" s="2419"/>
      <c r="CX45" s="2420"/>
      <c r="CY45" s="2421"/>
      <c r="CZ45" s="2419"/>
      <c r="DA45" s="2420"/>
      <c r="DB45" s="2420"/>
      <c r="DC45" s="2422">
        <v>1</v>
      </c>
      <c r="DD45" s="2420"/>
      <c r="DE45" s="2421"/>
      <c r="DF45" s="2419">
        <v>25</v>
      </c>
      <c r="DG45" s="2420"/>
      <c r="DH45" s="2423"/>
      <c r="GA45" s="618"/>
      <c r="GB45" s="615"/>
      <c r="GC45" s="615"/>
      <c r="GD45" s="618"/>
      <c r="GE45" s="615"/>
      <c r="GF45" s="615"/>
      <c r="GG45" s="618"/>
      <c r="GH45" s="615"/>
    </row>
    <row r="46" spans="1:191" ht="13.5" customHeight="1" x14ac:dyDescent="0.15">
      <c r="A46" s="675"/>
      <c r="B46" s="2367" t="s">
        <v>144</v>
      </c>
      <c r="C46" s="2367"/>
      <c r="D46" s="2367"/>
      <c r="E46" s="2367"/>
      <c r="F46" s="2367"/>
      <c r="G46" s="2367"/>
      <c r="H46" s="2367"/>
      <c r="I46" s="661"/>
      <c r="J46" s="2410">
        <v>5</v>
      </c>
      <c r="K46" s="2411"/>
      <c r="L46" s="2411"/>
      <c r="M46" s="2411"/>
      <c r="N46" s="2411"/>
      <c r="O46" s="2411"/>
      <c r="P46" s="2411"/>
      <c r="Q46" s="2411"/>
      <c r="R46" s="2411"/>
      <c r="S46" s="2411"/>
      <c r="T46" s="2411"/>
      <c r="U46" s="2411"/>
      <c r="V46" s="2411"/>
      <c r="W46" s="2412"/>
      <c r="X46" s="2413">
        <v>14.58</v>
      </c>
      <c r="Y46" s="2411"/>
      <c r="Z46" s="2411"/>
      <c r="AA46" s="2411"/>
      <c r="AB46" s="2411"/>
      <c r="AC46" s="2411"/>
      <c r="AD46" s="2411"/>
      <c r="AE46" s="2411"/>
      <c r="AF46" s="2411"/>
      <c r="AG46" s="2411"/>
      <c r="AH46" s="2411"/>
      <c r="AI46" s="2411"/>
      <c r="AJ46" s="2411"/>
      <c r="AK46" s="2411"/>
      <c r="AL46" s="2412"/>
      <c r="AM46" s="2413">
        <v>22</v>
      </c>
      <c r="AN46" s="2411"/>
      <c r="AO46" s="2411"/>
      <c r="AP46" s="2411"/>
      <c r="AQ46" s="2411"/>
      <c r="AR46" s="2411"/>
      <c r="AS46" s="2411"/>
      <c r="AT46" s="2411"/>
      <c r="AU46" s="2411"/>
      <c r="AV46" s="2411"/>
      <c r="AW46" s="2411"/>
      <c r="AX46" s="2411"/>
      <c r="AY46" s="2411"/>
      <c r="AZ46" s="2418"/>
      <c r="BA46" s="2422">
        <v>465</v>
      </c>
      <c r="BB46" s="2420"/>
      <c r="BC46" s="2420"/>
      <c r="BD46" s="2420"/>
      <c r="BE46" s="2420"/>
      <c r="BF46" s="2420"/>
      <c r="BG46" s="2420"/>
      <c r="BH46" s="2420"/>
      <c r="BI46" s="2423"/>
      <c r="BJ46" s="615"/>
      <c r="BM46" s="650"/>
      <c r="BN46" s="2391"/>
      <c r="BO46" s="649"/>
      <c r="BP46" s="2407"/>
      <c r="BQ46" s="2404"/>
      <c r="BR46" s="2409"/>
      <c r="BS46" s="2404"/>
      <c r="BT46" s="2404"/>
      <c r="BU46" s="2405"/>
      <c r="BV46" s="2403"/>
      <c r="BW46" s="2404"/>
      <c r="BX46" s="2405"/>
      <c r="BY46" s="2403"/>
      <c r="BZ46" s="2404"/>
      <c r="CA46" s="2405"/>
      <c r="CB46" s="2403"/>
      <c r="CC46" s="2404"/>
      <c r="CD46" s="2405"/>
      <c r="CE46" s="2403"/>
      <c r="CF46" s="2404"/>
      <c r="CG46" s="2405"/>
      <c r="CH46" s="2403"/>
      <c r="CI46" s="2404"/>
      <c r="CJ46" s="2405"/>
      <c r="CK46" s="2403"/>
      <c r="CL46" s="2404"/>
      <c r="CM46" s="2405"/>
      <c r="CN46" s="2403"/>
      <c r="CO46" s="2404"/>
      <c r="CP46" s="2405"/>
      <c r="CQ46" s="2403"/>
      <c r="CR46" s="2404"/>
      <c r="CS46" s="2405"/>
      <c r="CT46" s="2403"/>
      <c r="CU46" s="2404"/>
      <c r="CV46" s="2405"/>
      <c r="CW46" s="2403"/>
      <c r="CX46" s="2404"/>
      <c r="CY46" s="2405"/>
      <c r="CZ46" s="2403"/>
      <c r="DA46" s="2404"/>
      <c r="DB46" s="2404"/>
      <c r="DC46" s="2407"/>
      <c r="DD46" s="2404"/>
      <c r="DE46" s="2405"/>
      <c r="DF46" s="2403"/>
      <c r="DG46" s="2404"/>
      <c r="DH46" s="2409"/>
      <c r="GA46" s="618"/>
      <c r="GB46" s="615"/>
      <c r="GC46" s="615"/>
      <c r="GD46" s="618"/>
      <c r="GE46" s="615"/>
      <c r="GF46" s="615"/>
      <c r="GG46" s="618"/>
      <c r="GH46" s="615"/>
      <c r="GI46" s="615"/>
    </row>
    <row r="47" spans="1:191" ht="13.5" customHeight="1" x14ac:dyDescent="0.15">
      <c r="A47" s="650"/>
      <c r="B47" s="2353"/>
      <c r="C47" s="2353"/>
      <c r="D47" s="2353"/>
      <c r="E47" s="2353"/>
      <c r="F47" s="2353"/>
      <c r="G47" s="2353"/>
      <c r="H47" s="2353"/>
      <c r="I47" s="665"/>
      <c r="J47" s="2395"/>
      <c r="K47" s="2396"/>
      <c r="L47" s="2396"/>
      <c r="M47" s="2396"/>
      <c r="N47" s="2396"/>
      <c r="O47" s="2396"/>
      <c r="P47" s="2396"/>
      <c r="Q47" s="2396"/>
      <c r="R47" s="2396"/>
      <c r="S47" s="2396"/>
      <c r="T47" s="2396"/>
      <c r="U47" s="2396"/>
      <c r="V47" s="2396"/>
      <c r="W47" s="2397"/>
      <c r="X47" s="2399"/>
      <c r="Y47" s="2396"/>
      <c r="Z47" s="2396"/>
      <c r="AA47" s="2396"/>
      <c r="AB47" s="2396"/>
      <c r="AC47" s="2396"/>
      <c r="AD47" s="2396"/>
      <c r="AE47" s="2396"/>
      <c r="AF47" s="2396"/>
      <c r="AG47" s="2396"/>
      <c r="AH47" s="2396"/>
      <c r="AI47" s="2396"/>
      <c r="AJ47" s="2396"/>
      <c r="AK47" s="2396"/>
      <c r="AL47" s="2397"/>
      <c r="AM47" s="2399"/>
      <c r="AN47" s="2396"/>
      <c r="AO47" s="2396"/>
      <c r="AP47" s="2396"/>
      <c r="AQ47" s="2396"/>
      <c r="AR47" s="2396"/>
      <c r="AS47" s="2396"/>
      <c r="AT47" s="2396"/>
      <c r="AU47" s="2396"/>
      <c r="AV47" s="2396"/>
      <c r="AW47" s="2396"/>
      <c r="AX47" s="2396"/>
      <c r="AY47" s="2396"/>
      <c r="AZ47" s="2415"/>
      <c r="BA47" s="2407"/>
      <c r="BB47" s="2404"/>
      <c r="BC47" s="2404"/>
      <c r="BD47" s="2404"/>
      <c r="BE47" s="2404"/>
      <c r="BF47" s="2404"/>
      <c r="BG47" s="2404"/>
      <c r="BH47" s="2404"/>
      <c r="BI47" s="2409"/>
      <c r="BJ47" s="615"/>
      <c r="BM47" s="675"/>
      <c r="BN47" s="2458"/>
      <c r="BO47" s="670"/>
      <c r="BP47" s="2422"/>
      <c r="BQ47" s="2420"/>
      <c r="BR47" s="2423"/>
      <c r="BS47" s="2420"/>
      <c r="BT47" s="2420"/>
      <c r="BU47" s="2421"/>
      <c r="BV47" s="2419"/>
      <c r="BW47" s="2420"/>
      <c r="BX47" s="2421"/>
      <c r="BY47" s="2419"/>
      <c r="BZ47" s="2420"/>
      <c r="CA47" s="2421"/>
      <c r="CB47" s="2419"/>
      <c r="CC47" s="2420"/>
      <c r="CD47" s="2421"/>
      <c r="CE47" s="2419"/>
      <c r="CF47" s="2420"/>
      <c r="CG47" s="2421"/>
      <c r="CH47" s="2419"/>
      <c r="CI47" s="2420"/>
      <c r="CJ47" s="2421"/>
      <c r="CK47" s="2419"/>
      <c r="CL47" s="2420"/>
      <c r="CM47" s="2421"/>
      <c r="CN47" s="2419"/>
      <c r="CO47" s="2420"/>
      <c r="CP47" s="2421"/>
      <c r="CQ47" s="2419"/>
      <c r="CR47" s="2420"/>
      <c r="CS47" s="2421"/>
      <c r="CT47" s="2419"/>
      <c r="CU47" s="2420"/>
      <c r="CV47" s="2421"/>
      <c r="CW47" s="2419"/>
      <c r="CX47" s="2420"/>
      <c r="CY47" s="2421"/>
      <c r="CZ47" s="2419"/>
      <c r="DA47" s="2420"/>
      <c r="DB47" s="2420"/>
      <c r="DC47" s="2422"/>
      <c r="DD47" s="2420"/>
      <c r="DE47" s="2421"/>
      <c r="DF47" s="2419"/>
      <c r="DG47" s="2420"/>
      <c r="DH47" s="2423"/>
      <c r="GA47" s="618"/>
      <c r="GB47" s="615"/>
      <c r="GC47" s="615"/>
      <c r="GD47" s="618"/>
      <c r="GE47" s="615"/>
      <c r="GF47" s="615"/>
      <c r="GG47" s="618"/>
      <c r="GH47" s="615"/>
      <c r="GI47" s="615"/>
    </row>
    <row r="48" spans="1:191" ht="13.5" customHeight="1" x14ac:dyDescent="0.15">
      <c r="A48" s="675"/>
      <c r="B48" s="2367" t="s">
        <v>148</v>
      </c>
      <c r="C48" s="2367"/>
      <c r="D48" s="2367"/>
      <c r="E48" s="2367"/>
      <c r="F48" s="2367"/>
      <c r="G48" s="2367"/>
      <c r="H48" s="2367"/>
      <c r="I48" s="676"/>
      <c r="J48" s="2410">
        <v>5</v>
      </c>
      <c r="K48" s="2411"/>
      <c r="L48" s="2411"/>
      <c r="M48" s="2411"/>
      <c r="N48" s="2411"/>
      <c r="O48" s="2411"/>
      <c r="P48" s="2411"/>
      <c r="Q48" s="2411"/>
      <c r="R48" s="2411"/>
      <c r="S48" s="2411"/>
      <c r="T48" s="2411"/>
      <c r="U48" s="2411"/>
      <c r="V48" s="2411"/>
      <c r="W48" s="2412"/>
      <c r="X48" s="2413">
        <v>14.61</v>
      </c>
      <c r="Y48" s="2411"/>
      <c r="Z48" s="2411"/>
      <c r="AA48" s="2411"/>
      <c r="AB48" s="2411"/>
      <c r="AC48" s="2411"/>
      <c r="AD48" s="2411"/>
      <c r="AE48" s="2411"/>
      <c r="AF48" s="2411"/>
      <c r="AG48" s="2411"/>
      <c r="AH48" s="2411"/>
      <c r="AI48" s="2411"/>
      <c r="AJ48" s="2411"/>
      <c r="AK48" s="2411"/>
      <c r="AL48" s="2412"/>
      <c r="AM48" s="2413">
        <v>22</v>
      </c>
      <c r="AN48" s="2411"/>
      <c r="AO48" s="2411"/>
      <c r="AP48" s="2411"/>
      <c r="AQ48" s="2411"/>
      <c r="AR48" s="2411"/>
      <c r="AS48" s="2411"/>
      <c r="AT48" s="2411"/>
      <c r="AU48" s="2411"/>
      <c r="AV48" s="2411"/>
      <c r="AW48" s="2411"/>
      <c r="AX48" s="2411"/>
      <c r="AY48" s="2411"/>
      <c r="AZ48" s="2418"/>
      <c r="BA48" s="2422">
        <v>1125</v>
      </c>
      <c r="BB48" s="2420"/>
      <c r="BC48" s="2420"/>
      <c r="BD48" s="2420"/>
      <c r="BE48" s="2420"/>
      <c r="BF48" s="2420"/>
      <c r="BG48" s="2420"/>
      <c r="BH48" s="2420"/>
      <c r="BI48" s="2423"/>
      <c r="BJ48" s="615"/>
      <c r="BM48" s="650"/>
      <c r="BN48" s="2391"/>
      <c r="BO48" s="649"/>
      <c r="BP48" s="2407"/>
      <c r="BQ48" s="2404"/>
      <c r="BR48" s="2409"/>
      <c r="BS48" s="2404"/>
      <c r="BT48" s="2404"/>
      <c r="BU48" s="2405"/>
      <c r="BV48" s="2403"/>
      <c r="BW48" s="2404"/>
      <c r="BX48" s="2405"/>
      <c r="BY48" s="2403"/>
      <c r="BZ48" s="2404"/>
      <c r="CA48" s="2405"/>
      <c r="CB48" s="2403"/>
      <c r="CC48" s="2404"/>
      <c r="CD48" s="2405"/>
      <c r="CE48" s="2403"/>
      <c r="CF48" s="2404"/>
      <c r="CG48" s="2405"/>
      <c r="CH48" s="2403"/>
      <c r="CI48" s="2404"/>
      <c r="CJ48" s="2405"/>
      <c r="CK48" s="2403"/>
      <c r="CL48" s="2404"/>
      <c r="CM48" s="2405"/>
      <c r="CN48" s="2403"/>
      <c r="CO48" s="2404"/>
      <c r="CP48" s="2405"/>
      <c r="CQ48" s="2403"/>
      <c r="CR48" s="2404"/>
      <c r="CS48" s="2405"/>
      <c r="CT48" s="2403"/>
      <c r="CU48" s="2404"/>
      <c r="CV48" s="2405"/>
      <c r="CW48" s="2403"/>
      <c r="CX48" s="2404"/>
      <c r="CY48" s="2405"/>
      <c r="CZ48" s="2403"/>
      <c r="DA48" s="2404"/>
      <c r="DB48" s="2404"/>
      <c r="DC48" s="2407"/>
      <c r="DD48" s="2404"/>
      <c r="DE48" s="2405"/>
      <c r="DF48" s="2403"/>
      <c r="DG48" s="2404"/>
      <c r="DH48" s="2409"/>
      <c r="GA48" s="618"/>
      <c r="GB48" s="615"/>
      <c r="GC48" s="615"/>
      <c r="GD48" s="618"/>
      <c r="GE48" s="615"/>
      <c r="GF48" s="615"/>
      <c r="GG48" s="618"/>
      <c r="GH48" s="615"/>
      <c r="GI48" s="615"/>
    </row>
    <row r="49" spans="1:191" ht="12.75" customHeight="1" x14ac:dyDescent="0.15">
      <c r="A49" s="678"/>
      <c r="B49" s="2349"/>
      <c r="C49" s="2349"/>
      <c r="D49" s="2349"/>
      <c r="E49" s="2349"/>
      <c r="F49" s="2349"/>
      <c r="G49" s="2349"/>
      <c r="H49" s="2349"/>
      <c r="I49" s="644"/>
      <c r="J49" s="2426"/>
      <c r="K49" s="2427"/>
      <c r="L49" s="2427"/>
      <c r="M49" s="2427"/>
      <c r="N49" s="2427"/>
      <c r="O49" s="2427"/>
      <c r="P49" s="2427"/>
      <c r="Q49" s="2427"/>
      <c r="R49" s="2427"/>
      <c r="S49" s="2427"/>
      <c r="T49" s="2427"/>
      <c r="U49" s="2427"/>
      <c r="V49" s="2427"/>
      <c r="W49" s="2428"/>
      <c r="X49" s="2429"/>
      <c r="Y49" s="2427"/>
      <c r="Z49" s="2427"/>
      <c r="AA49" s="2427"/>
      <c r="AB49" s="2427"/>
      <c r="AC49" s="2427"/>
      <c r="AD49" s="2427"/>
      <c r="AE49" s="2427"/>
      <c r="AF49" s="2427"/>
      <c r="AG49" s="2427"/>
      <c r="AH49" s="2427"/>
      <c r="AI49" s="2427"/>
      <c r="AJ49" s="2427"/>
      <c r="AK49" s="2427"/>
      <c r="AL49" s="2428"/>
      <c r="AM49" s="2429"/>
      <c r="AN49" s="2427"/>
      <c r="AO49" s="2427"/>
      <c r="AP49" s="2427"/>
      <c r="AQ49" s="2427"/>
      <c r="AR49" s="2427"/>
      <c r="AS49" s="2427"/>
      <c r="AT49" s="2427"/>
      <c r="AU49" s="2427"/>
      <c r="AV49" s="2427"/>
      <c r="AW49" s="2427"/>
      <c r="AX49" s="2427"/>
      <c r="AY49" s="2427"/>
      <c r="AZ49" s="2430"/>
      <c r="BA49" s="2453"/>
      <c r="BB49" s="2454"/>
      <c r="BC49" s="2454"/>
      <c r="BD49" s="2454"/>
      <c r="BE49" s="2454"/>
      <c r="BF49" s="2454"/>
      <c r="BG49" s="2454"/>
      <c r="BH49" s="2454"/>
      <c r="BI49" s="2457"/>
      <c r="BJ49" s="615"/>
      <c r="BM49" s="626"/>
      <c r="BN49" s="2416" t="s">
        <v>176</v>
      </c>
      <c r="BO49" s="615"/>
      <c r="BP49" s="2406">
        <f>SUM(BP14:BR48)</f>
        <v>1125</v>
      </c>
      <c r="BQ49" s="2401"/>
      <c r="BR49" s="2408"/>
      <c r="BS49" s="2401">
        <f>SUM(BS14:BU48)</f>
        <v>0</v>
      </c>
      <c r="BT49" s="2401"/>
      <c r="BU49" s="2402"/>
      <c r="BV49" s="2400">
        <f>SUM(BV14:BX48)</f>
        <v>0</v>
      </c>
      <c r="BW49" s="2401"/>
      <c r="BX49" s="2402"/>
      <c r="BY49" s="2400">
        <f>SUM(BY14:CA48)</f>
        <v>4</v>
      </c>
      <c r="BZ49" s="2401"/>
      <c r="CA49" s="2402"/>
      <c r="CB49" s="2400">
        <f>SUM(CB14:CD48)</f>
        <v>0</v>
      </c>
      <c r="CC49" s="2401"/>
      <c r="CD49" s="2402"/>
      <c r="CE49" s="2400">
        <f>SUM(CE14:CG48)</f>
        <v>79</v>
      </c>
      <c r="CF49" s="2401"/>
      <c r="CG49" s="2402"/>
      <c r="CH49" s="2400">
        <f>SUM(CH14:CJ48)</f>
        <v>660</v>
      </c>
      <c r="CI49" s="2401"/>
      <c r="CJ49" s="2402"/>
      <c r="CK49" s="2400">
        <f>SUM(CK14:CM48)</f>
        <v>0</v>
      </c>
      <c r="CL49" s="2401"/>
      <c r="CM49" s="2402"/>
      <c r="CN49" s="2400">
        <f>SUM(CN14:CP48)</f>
        <v>0</v>
      </c>
      <c r="CO49" s="2401"/>
      <c r="CP49" s="2402"/>
      <c r="CQ49" s="2400">
        <f>SUM(CQ14:CS48)</f>
        <v>0</v>
      </c>
      <c r="CR49" s="2401"/>
      <c r="CS49" s="2402"/>
      <c r="CT49" s="2400">
        <f>SUM(CT14:CV48)</f>
        <v>0</v>
      </c>
      <c r="CU49" s="2401"/>
      <c r="CV49" s="2402"/>
      <c r="CW49" s="2400">
        <f>SUM(CW14:CY48)</f>
        <v>0</v>
      </c>
      <c r="CX49" s="2401"/>
      <c r="CY49" s="2402"/>
      <c r="CZ49" s="2400">
        <f>SUM(CZ14:DB48)</f>
        <v>0</v>
      </c>
      <c r="DA49" s="2401"/>
      <c r="DB49" s="2401"/>
      <c r="DC49" s="2406">
        <f>SUM(DC14:DE48)</f>
        <v>31</v>
      </c>
      <c r="DD49" s="2401"/>
      <c r="DE49" s="2402"/>
      <c r="DF49" s="2400">
        <f>SUM(DF14:DH48)</f>
        <v>465</v>
      </c>
      <c r="DG49" s="2401"/>
      <c r="DH49" s="2408"/>
      <c r="GA49" s="618"/>
      <c r="GB49" s="615"/>
      <c r="GC49" s="615"/>
      <c r="GD49" s="618"/>
      <c r="GE49" s="615"/>
      <c r="GF49" s="615"/>
      <c r="GG49" s="618"/>
      <c r="GH49" s="615"/>
      <c r="GI49" s="615"/>
    </row>
    <row r="50" spans="1:191" ht="12.75" customHeight="1" x14ac:dyDescent="0.15">
      <c r="A50" s="618"/>
      <c r="B50" s="2347"/>
      <c r="C50" s="2347"/>
      <c r="D50" s="2347"/>
      <c r="E50" s="618"/>
      <c r="F50" s="2476"/>
      <c r="G50" s="2476"/>
      <c r="H50" s="2476"/>
      <c r="I50" s="2476"/>
      <c r="J50" s="2476"/>
      <c r="K50" s="2476"/>
      <c r="L50" s="2476"/>
      <c r="M50" s="2476"/>
      <c r="N50" s="2476"/>
      <c r="O50" s="2476"/>
      <c r="P50" s="2476"/>
      <c r="Q50" s="2476"/>
      <c r="R50" s="2476"/>
      <c r="S50" s="2476"/>
      <c r="T50" s="2476"/>
      <c r="U50" s="2476"/>
      <c r="V50" s="2476"/>
      <c r="W50" s="2476"/>
      <c r="X50" s="2476"/>
      <c r="Y50" s="2476"/>
      <c r="Z50" s="2476"/>
      <c r="AA50" s="2476"/>
      <c r="AB50" s="2476"/>
      <c r="AC50" s="2476"/>
      <c r="AD50" s="2476"/>
      <c r="AE50" s="2476"/>
      <c r="AF50" s="2476"/>
      <c r="AG50" s="2476"/>
      <c r="AH50" s="2476"/>
      <c r="AI50" s="2476"/>
      <c r="AJ50" s="2476"/>
      <c r="AK50" s="2476"/>
      <c r="AL50" s="2476"/>
      <c r="AM50" s="2476"/>
      <c r="AN50" s="2476"/>
      <c r="AO50" s="2476"/>
      <c r="AP50" s="2476"/>
      <c r="AQ50" s="2476"/>
      <c r="AR50" s="2476"/>
      <c r="AS50" s="2476"/>
      <c r="AT50" s="2476"/>
      <c r="AU50" s="2476"/>
      <c r="AV50" s="2476"/>
      <c r="AW50" s="2476"/>
      <c r="AX50" s="2476"/>
      <c r="AY50" s="2476"/>
      <c r="AZ50" s="2476"/>
      <c r="BA50" s="2476"/>
      <c r="BB50" s="2476"/>
      <c r="BC50" s="2476"/>
      <c r="BD50" s="2476"/>
      <c r="BE50" s="2476"/>
      <c r="BF50" s="2476"/>
      <c r="BG50" s="2476"/>
      <c r="BH50" s="2476"/>
      <c r="BI50" s="2476"/>
      <c r="BJ50" s="615"/>
      <c r="BM50" s="640"/>
      <c r="BN50" s="2425"/>
      <c r="BO50" s="619"/>
      <c r="BP50" s="2453"/>
      <c r="BQ50" s="2454"/>
      <c r="BR50" s="2457"/>
      <c r="BS50" s="2454"/>
      <c r="BT50" s="2454"/>
      <c r="BU50" s="2455"/>
      <c r="BV50" s="2456"/>
      <c r="BW50" s="2454"/>
      <c r="BX50" s="2455"/>
      <c r="BY50" s="2456"/>
      <c r="BZ50" s="2454"/>
      <c r="CA50" s="2455"/>
      <c r="CB50" s="2456"/>
      <c r="CC50" s="2454"/>
      <c r="CD50" s="2455"/>
      <c r="CE50" s="2456"/>
      <c r="CF50" s="2454"/>
      <c r="CG50" s="2455"/>
      <c r="CH50" s="2456"/>
      <c r="CI50" s="2454"/>
      <c r="CJ50" s="2455"/>
      <c r="CK50" s="2456"/>
      <c r="CL50" s="2454"/>
      <c r="CM50" s="2455"/>
      <c r="CN50" s="2456"/>
      <c r="CO50" s="2454"/>
      <c r="CP50" s="2455"/>
      <c r="CQ50" s="2456"/>
      <c r="CR50" s="2454"/>
      <c r="CS50" s="2455"/>
      <c r="CT50" s="2456"/>
      <c r="CU50" s="2454"/>
      <c r="CV50" s="2455"/>
      <c r="CW50" s="2456"/>
      <c r="CX50" s="2454"/>
      <c r="CY50" s="2455"/>
      <c r="CZ50" s="2456"/>
      <c r="DA50" s="2454"/>
      <c r="DB50" s="2454"/>
      <c r="DC50" s="2453"/>
      <c r="DD50" s="2454"/>
      <c r="DE50" s="2455"/>
      <c r="DF50" s="2456"/>
      <c r="DG50" s="2454"/>
      <c r="DH50" s="2457"/>
      <c r="GA50" s="618"/>
      <c r="GB50" s="615"/>
      <c r="GC50" s="615"/>
      <c r="GD50" s="618"/>
      <c r="GE50" s="615"/>
      <c r="GF50" s="615"/>
      <c r="GG50" s="618"/>
      <c r="GH50" s="615"/>
      <c r="GI50" s="615"/>
    </row>
    <row r="51" spans="1:191" ht="12.75" customHeight="1" x14ac:dyDescent="0.15">
      <c r="A51" s="615"/>
      <c r="B51" s="2347"/>
      <c r="C51" s="2347"/>
      <c r="D51" s="2347"/>
      <c r="E51" s="618"/>
      <c r="F51" s="2476"/>
      <c r="G51" s="2476"/>
      <c r="H51" s="2476"/>
      <c r="I51" s="2476"/>
      <c r="J51" s="2476"/>
      <c r="K51" s="2476"/>
      <c r="L51" s="2476"/>
      <c r="M51" s="2476"/>
      <c r="N51" s="2476"/>
      <c r="O51" s="2476"/>
      <c r="P51" s="2476"/>
      <c r="Q51" s="2476"/>
      <c r="R51" s="2476"/>
      <c r="S51" s="2476"/>
      <c r="T51" s="2476"/>
      <c r="U51" s="2476"/>
      <c r="V51" s="2476"/>
      <c r="W51" s="2476"/>
      <c r="X51" s="2476"/>
      <c r="Y51" s="2476"/>
      <c r="Z51" s="2476"/>
      <c r="AA51" s="2476"/>
      <c r="AB51" s="2476"/>
      <c r="AC51" s="2476"/>
      <c r="AD51" s="2476"/>
      <c r="AE51" s="2476"/>
      <c r="AF51" s="2476"/>
      <c r="AG51" s="2476"/>
      <c r="AH51" s="2476"/>
      <c r="AI51" s="2476"/>
      <c r="AJ51" s="2476"/>
      <c r="AK51" s="2476"/>
      <c r="AL51" s="2476"/>
      <c r="AM51" s="2476"/>
      <c r="AN51" s="2476"/>
      <c r="AO51" s="2476"/>
      <c r="AP51" s="2476"/>
      <c r="AQ51" s="2476"/>
      <c r="AR51" s="2476"/>
      <c r="AS51" s="2476"/>
      <c r="AT51" s="2476"/>
      <c r="AU51" s="2476"/>
      <c r="AV51" s="2476"/>
      <c r="AW51" s="2476"/>
      <c r="AX51" s="2476"/>
      <c r="AY51" s="2476"/>
      <c r="AZ51" s="2476"/>
      <c r="BA51" s="2476"/>
      <c r="BB51" s="2476"/>
      <c r="BC51" s="2476"/>
      <c r="BD51" s="2476"/>
      <c r="BE51" s="2476"/>
      <c r="BF51" s="2476"/>
      <c r="BG51" s="2476"/>
      <c r="BH51" s="2476"/>
      <c r="BI51" s="2476"/>
      <c r="BM51" s="647"/>
      <c r="BN51" s="679"/>
      <c r="BO51" s="647"/>
      <c r="BP51" s="2474"/>
      <c r="BQ51" s="2474"/>
      <c r="BR51" s="2474"/>
      <c r="BS51" s="2474"/>
      <c r="BT51" s="2474"/>
      <c r="BU51" s="2474"/>
      <c r="BV51" s="2474"/>
      <c r="BW51" s="2474"/>
      <c r="BX51" s="2474"/>
      <c r="BY51" s="2474"/>
      <c r="BZ51" s="2474"/>
      <c r="CA51" s="2474"/>
      <c r="CB51" s="2474"/>
      <c r="CC51" s="2474"/>
      <c r="CD51" s="2474"/>
      <c r="CE51" s="2474"/>
      <c r="CF51" s="2474"/>
      <c r="CG51" s="2474"/>
      <c r="CH51" s="2474"/>
      <c r="CI51" s="2474"/>
      <c r="CJ51" s="2474"/>
      <c r="CK51" s="2474"/>
      <c r="CL51" s="2474"/>
      <c r="CM51" s="2474"/>
      <c r="CN51" s="2474"/>
      <c r="CO51" s="2474"/>
      <c r="CP51" s="2474"/>
      <c r="CQ51" s="2474"/>
      <c r="CR51" s="2474"/>
      <c r="CS51" s="2474"/>
      <c r="CT51" s="2474"/>
      <c r="CU51" s="2474"/>
      <c r="CV51" s="2474"/>
      <c r="CW51" s="2474"/>
      <c r="CX51" s="2474"/>
      <c r="CY51" s="2474"/>
      <c r="CZ51" s="2474"/>
      <c r="DA51" s="2474"/>
      <c r="DB51" s="2474"/>
      <c r="DC51" s="2474"/>
      <c r="DD51" s="2474"/>
      <c r="DE51" s="2474"/>
      <c r="DF51" s="2474"/>
      <c r="DG51" s="2474"/>
      <c r="DH51" s="2474"/>
      <c r="GA51" s="618"/>
      <c r="GB51" s="615"/>
      <c r="GC51" s="615"/>
      <c r="GD51" s="618"/>
      <c r="GE51" s="615"/>
      <c r="GF51" s="615"/>
      <c r="GG51" s="618"/>
      <c r="GH51" s="615"/>
    </row>
    <row r="52" spans="1:191" ht="12" customHeight="1" x14ac:dyDescent="0.15">
      <c r="A52" s="615"/>
      <c r="B52" s="618"/>
      <c r="C52" s="618"/>
      <c r="D52" s="618"/>
      <c r="E52" s="618"/>
      <c r="F52" s="618"/>
      <c r="G52" s="618"/>
      <c r="H52" s="618"/>
      <c r="I52" s="615"/>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GA52" s="618"/>
      <c r="GB52" s="615"/>
      <c r="GC52" s="615"/>
      <c r="GD52" s="618"/>
      <c r="GE52" s="615"/>
      <c r="GF52" s="615"/>
      <c r="GG52" s="618"/>
      <c r="GH52" s="615"/>
    </row>
    <row r="53" spans="1:191" ht="12" customHeight="1" x14ac:dyDescent="0.15">
      <c r="A53" s="615"/>
      <c r="B53" s="618"/>
      <c r="C53" s="618"/>
      <c r="D53" s="618"/>
      <c r="E53" s="618"/>
      <c r="F53" s="618"/>
      <c r="G53" s="618"/>
      <c r="H53" s="618"/>
      <c r="I53" s="615"/>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GA53" s="618"/>
      <c r="GB53" s="615"/>
      <c r="GC53" s="615"/>
      <c r="GD53" s="618"/>
      <c r="GE53" s="615"/>
      <c r="GF53" s="615"/>
      <c r="GG53" s="618"/>
      <c r="GH53" s="615"/>
    </row>
    <row r="54" spans="1:191" ht="11.1" customHeight="1" x14ac:dyDescent="0.15">
      <c r="A54" s="615"/>
      <c r="B54" s="615"/>
      <c r="W54" s="615"/>
      <c r="X54" s="615"/>
      <c r="Y54" s="615"/>
    </row>
    <row r="55" spans="1:191" ht="11.1" customHeight="1" x14ac:dyDescent="0.15"/>
    <row r="56" spans="1:191" ht="11.1" customHeight="1" x14ac:dyDescent="0.15">
      <c r="A56" s="615"/>
      <c r="B56" s="615"/>
      <c r="C56" s="615"/>
      <c r="D56" s="615"/>
      <c r="E56" s="615"/>
      <c r="F56" s="615"/>
      <c r="G56" s="615"/>
      <c r="H56" s="615"/>
      <c r="I56" s="615"/>
      <c r="J56" s="615"/>
      <c r="K56" s="615"/>
    </row>
    <row r="57" spans="1:191" ht="11.1" customHeight="1" x14ac:dyDescent="0.15">
      <c r="A57" s="615"/>
      <c r="B57" s="615"/>
      <c r="C57" s="615"/>
      <c r="D57" s="615"/>
      <c r="E57" s="615"/>
      <c r="F57" s="615"/>
      <c r="G57" s="615"/>
      <c r="H57" s="615"/>
      <c r="I57" s="615"/>
      <c r="J57" s="615"/>
      <c r="K57" s="615"/>
    </row>
    <row r="58" spans="1:191" ht="11.1" customHeight="1" x14ac:dyDescent="0.15">
      <c r="A58" s="615"/>
      <c r="B58" s="615"/>
      <c r="C58" s="615"/>
      <c r="D58" s="615"/>
      <c r="E58" s="615"/>
      <c r="F58" s="615"/>
      <c r="G58" s="615"/>
      <c r="H58" s="615"/>
      <c r="I58" s="615"/>
      <c r="J58" s="615"/>
      <c r="K58" s="615"/>
    </row>
    <row r="59" spans="1:191" ht="9.9499999999999993" customHeight="1" x14ac:dyDescent="0.15">
      <c r="A59" s="615"/>
      <c r="B59" s="615"/>
      <c r="C59" s="615"/>
      <c r="D59" s="615"/>
      <c r="E59" s="615"/>
      <c r="F59" s="615"/>
      <c r="G59" s="615"/>
      <c r="H59" s="615"/>
      <c r="I59" s="615"/>
      <c r="J59" s="615"/>
      <c r="K59" s="615"/>
    </row>
    <row r="60" spans="1:191" ht="9.9499999999999993" customHeight="1" x14ac:dyDescent="0.15">
      <c r="A60" s="615"/>
      <c r="B60" s="615"/>
      <c r="C60" s="615"/>
      <c r="D60" s="615"/>
      <c r="E60" s="615"/>
      <c r="F60" s="615"/>
      <c r="G60" s="615"/>
      <c r="H60" s="615"/>
      <c r="I60" s="615"/>
      <c r="J60" s="615"/>
      <c r="K60" s="615"/>
    </row>
    <row r="61" spans="1:191" ht="9.9499999999999993" customHeight="1" x14ac:dyDescent="0.15">
      <c r="A61" s="615"/>
      <c r="B61" s="615"/>
      <c r="C61" s="615"/>
      <c r="D61" s="615"/>
      <c r="E61" s="615"/>
      <c r="F61" s="615"/>
      <c r="G61" s="615"/>
      <c r="H61" s="615"/>
      <c r="I61" s="615"/>
      <c r="J61" s="615"/>
      <c r="K61" s="615"/>
    </row>
    <row r="62" spans="1:191" ht="9.9499999999999993" customHeight="1" x14ac:dyDescent="0.15">
      <c r="A62" s="615"/>
      <c r="B62" s="615"/>
      <c r="C62" s="615"/>
      <c r="D62" s="615"/>
      <c r="E62" s="615"/>
      <c r="F62" s="615"/>
      <c r="G62" s="615"/>
      <c r="H62" s="615"/>
      <c r="I62" s="615"/>
      <c r="J62" s="615"/>
      <c r="K62" s="615"/>
    </row>
    <row r="63" spans="1:191" ht="9.9499999999999993" customHeight="1" x14ac:dyDescent="0.15">
      <c r="A63" s="615"/>
      <c r="B63" s="615"/>
      <c r="C63" s="615"/>
      <c r="D63" s="615"/>
      <c r="E63" s="615"/>
      <c r="F63" s="615"/>
      <c r="G63" s="615"/>
      <c r="H63" s="615"/>
      <c r="I63" s="615"/>
      <c r="J63" s="615"/>
      <c r="K63" s="615"/>
    </row>
    <row r="64" spans="1:191" ht="9.9499999999999993" customHeight="1" x14ac:dyDescent="0.15">
      <c r="A64" s="615"/>
      <c r="B64" s="615"/>
      <c r="C64" s="615"/>
      <c r="D64" s="615"/>
      <c r="E64" s="615"/>
      <c r="F64" s="615"/>
      <c r="G64" s="615"/>
      <c r="H64" s="615"/>
      <c r="I64" s="615"/>
      <c r="J64" s="615"/>
      <c r="K64" s="615"/>
    </row>
    <row r="65" spans="1:11" ht="9.9499999999999993" customHeight="1" x14ac:dyDescent="0.15">
      <c r="A65" s="615"/>
      <c r="B65" s="615"/>
      <c r="C65" s="615"/>
      <c r="D65" s="615"/>
      <c r="E65" s="615"/>
      <c r="F65" s="615"/>
      <c r="G65" s="615"/>
      <c r="H65" s="615"/>
      <c r="I65" s="615"/>
      <c r="J65" s="615"/>
      <c r="K65" s="615"/>
    </row>
    <row r="66" spans="1:11" ht="9.9499999999999993" customHeight="1" x14ac:dyDescent="0.15">
      <c r="A66" s="615"/>
      <c r="B66" s="615"/>
      <c r="C66" s="615"/>
      <c r="D66" s="615"/>
      <c r="E66" s="615"/>
      <c r="F66" s="615"/>
      <c r="G66" s="615"/>
      <c r="H66" s="615"/>
      <c r="I66" s="615"/>
      <c r="J66" s="615"/>
      <c r="K66" s="615"/>
    </row>
    <row r="67" spans="1:11" ht="9.9499999999999993" customHeight="1" x14ac:dyDescent="0.15">
      <c r="A67" s="615"/>
      <c r="B67" s="615"/>
      <c r="C67" s="615"/>
      <c r="D67" s="615"/>
      <c r="E67" s="615"/>
      <c r="F67" s="615"/>
      <c r="G67" s="615"/>
      <c r="H67" s="615"/>
      <c r="I67" s="615"/>
      <c r="J67" s="615"/>
      <c r="K67" s="615"/>
    </row>
    <row r="68" spans="1:11" ht="9.9499999999999993" customHeight="1" x14ac:dyDescent="0.15">
      <c r="A68" s="615"/>
      <c r="B68" s="615"/>
      <c r="C68" s="615"/>
      <c r="D68" s="615"/>
      <c r="E68" s="615"/>
      <c r="F68" s="615"/>
      <c r="G68" s="615"/>
      <c r="H68" s="615"/>
      <c r="I68" s="615"/>
      <c r="J68" s="615"/>
      <c r="K68" s="615"/>
    </row>
    <row r="69" spans="1:11" ht="9.9499999999999993" customHeight="1" x14ac:dyDescent="0.15">
      <c r="A69" s="615"/>
      <c r="B69" s="615"/>
      <c r="C69" s="615"/>
      <c r="D69" s="615"/>
      <c r="E69" s="615"/>
      <c r="F69" s="615"/>
      <c r="G69" s="615"/>
      <c r="H69" s="615"/>
      <c r="I69" s="615"/>
      <c r="J69" s="615"/>
      <c r="K69" s="615"/>
    </row>
    <row r="70" spans="1:11" ht="9.9499999999999993" customHeight="1" x14ac:dyDescent="0.15">
      <c r="A70" s="615"/>
      <c r="B70" s="615"/>
      <c r="C70" s="615"/>
      <c r="D70" s="615"/>
      <c r="E70" s="615"/>
      <c r="F70" s="615"/>
      <c r="G70" s="615"/>
      <c r="H70" s="615"/>
      <c r="I70" s="615"/>
      <c r="J70" s="615"/>
      <c r="K70" s="615"/>
    </row>
    <row r="71" spans="1:11" ht="9.9499999999999993" customHeight="1" x14ac:dyDescent="0.15">
      <c r="A71" s="615"/>
      <c r="B71" s="615"/>
      <c r="C71" s="615"/>
      <c r="D71" s="615"/>
      <c r="E71" s="615"/>
      <c r="F71" s="615"/>
      <c r="G71" s="615"/>
      <c r="H71" s="615"/>
      <c r="I71" s="615"/>
      <c r="J71" s="615"/>
      <c r="K71" s="615"/>
    </row>
    <row r="72" spans="1:11" ht="9.9499999999999993" customHeight="1" x14ac:dyDescent="0.15">
      <c r="A72" s="615"/>
      <c r="B72" s="615"/>
      <c r="C72" s="615"/>
      <c r="D72" s="615"/>
      <c r="E72" s="615"/>
      <c r="F72" s="615"/>
      <c r="G72" s="615"/>
      <c r="H72" s="615"/>
      <c r="I72" s="615"/>
      <c r="J72" s="615"/>
      <c r="K72" s="615"/>
    </row>
    <row r="73" spans="1:11" ht="9.9499999999999993" customHeight="1" x14ac:dyDescent="0.15">
      <c r="A73" s="615"/>
      <c r="B73" s="615"/>
      <c r="C73" s="615"/>
      <c r="D73" s="615"/>
      <c r="E73" s="615"/>
      <c r="F73" s="615"/>
      <c r="G73" s="615"/>
      <c r="H73" s="615"/>
      <c r="I73" s="615"/>
      <c r="J73" s="615"/>
      <c r="K73" s="615"/>
    </row>
    <row r="74" spans="1:11" ht="9.9499999999999993" customHeight="1" x14ac:dyDescent="0.15">
      <c r="A74" s="615"/>
      <c r="B74" s="615"/>
      <c r="C74" s="615"/>
      <c r="D74" s="615"/>
      <c r="E74" s="615"/>
      <c r="F74" s="615"/>
      <c r="G74" s="615"/>
      <c r="H74" s="615"/>
      <c r="I74" s="615"/>
      <c r="J74" s="615"/>
      <c r="K74" s="615"/>
    </row>
    <row r="75" spans="1:11" ht="9.9499999999999993" customHeight="1" x14ac:dyDescent="0.15">
      <c r="A75" s="615"/>
      <c r="B75" s="615"/>
      <c r="C75" s="615"/>
      <c r="D75" s="615"/>
      <c r="E75" s="615"/>
      <c r="F75" s="615"/>
      <c r="G75" s="615"/>
      <c r="H75" s="615"/>
      <c r="I75" s="615"/>
      <c r="J75" s="615"/>
      <c r="K75" s="615"/>
    </row>
    <row r="76" spans="1:11" ht="9.9499999999999993" customHeight="1" x14ac:dyDescent="0.15">
      <c r="A76" s="615"/>
      <c r="B76" s="615"/>
      <c r="C76" s="615"/>
      <c r="D76" s="615"/>
      <c r="E76" s="615"/>
      <c r="F76" s="615"/>
      <c r="G76" s="615"/>
      <c r="H76" s="615"/>
      <c r="I76" s="615"/>
      <c r="J76" s="615"/>
      <c r="K76" s="615"/>
    </row>
    <row r="77" spans="1:11" ht="9.9499999999999993" customHeight="1" x14ac:dyDescent="0.15">
      <c r="A77" s="615"/>
      <c r="B77" s="615"/>
      <c r="C77" s="615"/>
      <c r="D77" s="615"/>
      <c r="E77" s="615"/>
      <c r="F77" s="615"/>
      <c r="G77" s="615"/>
      <c r="H77" s="615"/>
      <c r="I77" s="615"/>
      <c r="J77" s="615"/>
      <c r="K77" s="615"/>
    </row>
    <row r="78" spans="1:11" ht="9.9499999999999993" customHeight="1" x14ac:dyDescent="0.15">
      <c r="A78" s="615"/>
      <c r="B78" s="615"/>
      <c r="C78" s="615"/>
      <c r="D78" s="615"/>
      <c r="E78" s="615"/>
      <c r="F78" s="615"/>
      <c r="G78" s="615"/>
      <c r="H78" s="615"/>
      <c r="I78" s="615"/>
      <c r="J78" s="615"/>
      <c r="K78" s="615"/>
    </row>
    <row r="79" spans="1:11" ht="9.9499999999999993" customHeight="1" x14ac:dyDescent="0.15">
      <c r="A79" s="615"/>
      <c r="B79" s="615"/>
      <c r="C79" s="615"/>
      <c r="D79" s="615"/>
      <c r="E79" s="615"/>
      <c r="F79" s="615"/>
      <c r="G79" s="615"/>
      <c r="H79" s="615"/>
      <c r="I79" s="615"/>
      <c r="J79" s="615"/>
      <c r="K79" s="615"/>
    </row>
    <row r="80" spans="1:11" ht="9.9499999999999993" customHeight="1" x14ac:dyDescent="0.15">
      <c r="A80" s="615"/>
      <c r="B80" s="615"/>
      <c r="C80" s="615"/>
      <c r="D80" s="615"/>
      <c r="E80" s="615"/>
      <c r="F80" s="615"/>
      <c r="G80" s="615"/>
      <c r="H80" s="615"/>
      <c r="I80" s="615"/>
      <c r="J80" s="615"/>
      <c r="K80" s="615"/>
    </row>
    <row r="81" spans="1:11" ht="9.9499999999999993" customHeight="1" x14ac:dyDescent="0.15">
      <c r="A81" s="615"/>
      <c r="B81" s="615"/>
      <c r="C81" s="615"/>
      <c r="D81" s="615"/>
      <c r="E81" s="615"/>
      <c r="F81" s="615"/>
      <c r="G81" s="615"/>
      <c r="H81" s="615"/>
      <c r="I81" s="615"/>
      <c r="J81" s="615"/>
      <c r="K81" s="615"/>
    </row>
    <row r="82" spans="1:11" ht="9.9499999999999993" customHeight="1" x14ac:dyDescent="0.15">
      <c r="A82" s="615"/>
      <c r="B82" s="615"/>
      <c r="C82" s="615"/>
      <c r="D82" s="615"/>
      <c r="E82" s="615"/>
      <c r="F82" s="615"/>
      <c r="G82" s="615"/>
      <c r="H82" s="615"/>
      <c r="I82" s="615"/>
      <c r="J82" s="615"/>
      <c r="K82" s="615"/>
    </row>
    <row r="83" spans="1:11" ht="9.9499999999999993" customHeight="1" x14ac:dyDescent="0.15">
      <c r="A83" s="615"/>
      <c r="B83" s="615"/>
      <c r="C83" s="615"/>
      <c r="D83" s="615"/>
      <c r="E83" s="615"/>
      <c r="F83" s="615"/>
      <c r="G83" s="615"/>
      <c r="H83" s="615"/>
      <c r="I83" s="615"/>
      <c r="J83" s="615"/>
      <c r="K83" s="615"/>
    </row>
    <row r="84" spans="1:11" ht="9.9499999999999993" customHeight="1" x14ac:dyDescent="0.15">
      <c r="A84" s="615"/>
      <c r="B84" s="615"/>
      <c r="C84" s="615"/>
      <c r="D84" s="615"/>
      <c r="E84" s="615"/>
      <c r="F84" s="615"/>
      <c r="G84" s="615"/>
      <c r="H84" s="615"/>
      <c r="I84" s="615"/>
      <c r="J84" s="615"/>
      <c r="K84" s="615"/>
    </row>
    <row r="85" spans="1:11" x14ac:dyDescent="0.15">
      <c r="A85" s="615"/>
    </row>
    <row r="86" spans="1:11" x14ac:dyDescent="0.15">
      <c r="A86" s="615"/>
    </row>
    <row r="87" spans="1:11" x14ac:dyDescent="0.15">
      <c r="A87" s="615"/>
    </row>
    <row r="88" spans="1:11" x14ac:dyDescent="0.15">
      <c r="A88" s="615"/>
    </row>
    <row r="89" spans="1:11" x14ac:dyDescent="0.15">
      <c r="A89" s="615"/>
    </row>
    <row r="90" spans="1:11" x14ac:dyDescent="0.15">
      <c r="A90" s="615"/>
    </row>
    <row r="91" spans="1:11" x14ac:dyDescent="0.15">
      <c r="A91" s="615"/>
    </row>
    <row r="92" spans="1:11" x14ac:dyDescent="0.15">
      <c r="A92" s="615"/>
    </row>
    <row r="93" spans="1:11" x14ac:dyDescent="0.15">
      <c r="A93" s="615"/>
    </row>
    <row r="94" spans="1:11" x14ac:dyDescent="0.15">
      <c r="A94" s="615"/>
    </row>
    <row r="95" spans="1:11" x14ac:dyDescent="0.15">
      <c r="A95" s="615"/>
    </row>
    <row r="96" spans="1:11" x14ac:dyDescent="0.15">
      <c r="A96" s="615"/>
    </row>
    <row r="97" spans="1:1" x14ac:dyDescent="0.15">
      <c r="A97" s="615"/>
    </row>
    <row r="98" spans="1:1" x14ac:dyDescent="0.15">
      <c r="A98" s="615"/>
    </row>
    <row r="99" spans="1:1" x14ac:dyDescent="0.15">
      <c r="A99" s="615"/>
    </row>
    <row r="100" spans="1:1" x14ac:dyDescent="0.15">
      <c r="A100" s="615"/>
    </row>
  </sheetData>
  <mergeCells count="539">
    <mergeCell ref="CW51:CY51"/>
    <mergeCell ref="CZ51:DB51"/>
    <mergeCell ref="DC51:DE51"/>
    <mergeCell ref="DF51:DH51"/>
    <mergeCell ref="CE51:CG51"/>
    <mergeCell ref="CH51:CJ51"/>
    <mergeCell ref="CK51:CM51"/>
    <mergeCell ref="CN51:CP51"/>
    <mergeCell ref="CQ51:CS51"/>
    <mergeCell ref="CT51:CV51"/>
    <mergeCell ref="CQ49:CS50"/>
    <mergeCell ref="CT49:CV50"/>
    <mergeCell ref="CW49:CY50"/>
    <mergeCell ref="CZ49:DB50"/>
    <mergeCell ref="DC49:DE50"/>
    <mergeCell ref="BV49:BX50"/>
    <mergeCell ref="BY49:CA50"/>
    <mergeCell ref="CB49:CD50"/>
    <mergeCell ref="CE49:CG50"/>
    <mergeCell ref="CH49:CJ50"/>
    <mergeCell ref="CK49:CM50"/>
    <mergeCell ref="F50:BI50"/>
    <mergeCell ref="B51:D51"/>
    <mergeCell ref="F51:BI51"/>
    <mergeCell ref="BP51:BR51"/>
    <mergeCell ref="BS51:BU51"/>
    <mergeCell ref="BV51:BX51"/>
    <mergeCell ref="BY51:CA51"/>
    <mergeCell ref="CB51:CD51"/>
    <mergeCell ref="CN49:CP50"/>
    <mergeCell ref="DC47:DE48"/>
    <mergeCell ref="DF47:DH48"/>
    <mergeCell ref="B48:H49"/>
    <mergeCell ref="J48:W49"/>
    <mergeCell ref="X48:AL49"/>
    <mergeCell ref="AM48:AZ49"/>
    <mergeCell ref="BA48:BI49"/>
    <mergeCell ref="BN49:BN50"/>
    <mergeCell ref="BP49:BR50"/>
    <mergeCell ref="BS49:BU50"/>
    <mergeCell ref="CK47:CM48"/>
    <mergeCell ref="CN47:CP48"/>
    <mergeCell ref="CQ47:CS48"/>
    <mergeCell ref="CT47:CV48"/>
    <mergeCell ref="CW47:CY48"/>
    <mergeCell ref="CZ47:DB48"/>
    <mergeCell ref="BS47:BU48"/>
    <mergeCell ref="BV47:BX48"/>
    <mergeCell ref="BY47:CA48"/>
    <mergeCell ref="CB47:CD48"/>
    <mergeCell ref="CE47:CG48"/>
    <mergeCell ref="CH47:CJ48"/>
    <mergeCell ref="DF49:DH50"/>
    <mergeCell ref="B50:D50"/>
    <mergeCell ref="CH45:CJ46"/>
    <mergeCell ref="CK45:CM46"/>
    <mergeCell ref="CN45:CP46"/>
    <mergeCell ref="CQ45:CS46"/>
    <mergeCell ref="CT45:CV46"/>
    <mergeCell ref="CW45:CY46"/>
    <mergeCell ref="BP45:BR46"/>
    <mergeCell ref="BS45:BU46"/>
    <mergeCell ref="BV45:BX46"/>
    <mergeCell ref="BY45:CA46"/>
    <mergeCell ref="CB45:CD46"/>
    <mergeCell ref="CE45:CG46"/>
    <mergeCell ref="DC43:DE44"/>
    <mergeCell ref="DF43:DH44"/>
    <mergeCell ref="B44:H45"/>
    <mergeCell ref="J44:W45"/>
    <mergeCell ref="X44:AL45"/>
    <mergeCell ref="AM44:AZ45"/>
    <mergeCell ref="BA44:BI45"/>
    <mergeCell ref="BN45:BN46"/>
    <mergeCell ref="CE43:CG44"/>
    <mergeCell ref="CH43:CJ44"/>
    <mergeCell ref="CK43:CM44"/>
    <mergeCell ref="CN43:CP44"/>
    <mergeCell ref="CQ43:CS44"/>
    <mergeCell ref="CT43:CV44"/>
    <mergeCell ref="CZ45:DB46"/>
    <mergeCell ref="DC45:DE46"/>
    <mergeCell ref="DF45:DH46"/>
    <mergeCell ref="B46:H47"/>
    <mergeCell ref="J46:W47"/>
    <mergeCell ref="X46:AL47"/>
    <mergeCell ref="AM46:AZ47"/>
    <mergeCell ref="BA46:BI47"/>
    <mergeCell ref="BN47:BN48"/>
    <mergeCell ref="BP47:BR48"/>
    <mergeCell ref="DF41:DH42"/>
    <mergeCell ref="J42:W43"/>
    <mergeCell ref="X42:AL43"/>
    <mergeCell ref="AM42:AZ43"/>
    <mergeCell ref="BN43:BN44"/>
    <mergeCell ref="BP43:BR44"/>
    <mergeCell ref="BS43:BU44"/>
    <mergeCell ref="BV43:BX44"/>
    <mergeCell ref="BY43:CA44"/>
    <mergeCell ref="CB43:CD44"/>
    <mergeCell ref="CN41:CP42"/>
    <mergeCell ref="CQ41:CS42"/>
    <mergeCell ref="CT41:CV42"/>
    <mergeCell ref="CW41:CY42"/>
    <mergeCell ref="CZ41:DB42"/>
    <mergeCell ref="DC41:DE42"/>
    <mergeCell ref="BV41:BX42"/>
    <mergeCell ref="BY41:CA42"/>
    <mergeCell ref="CB41:CD42"/>
    <mergeCell ref="CE41:CG42"/>
    <mergeCell ref="CH41:CJ42"/>
    <mergeCell ref="CK41:CM42"/>
    <mergeCell ref="CW43:CY44"/>
    <mergeCell ref="CZ43:DB44"/>
    <mergeCell ref="CN37:CP38"/>
    <mergeCell ref="CQ37:CS38"/>
    <mergeCell ref="CT37:CV38"/>
    <mergeCell ref="CW37:CY38"/>
    <mergeCell ref="CZ37:DB38"/>
    <mergeCell ref="CW39:CY40"/>
    <mergeCell ref="CZ39:DB40"/>
    <mergeCell ref="DC39:DE40"/>
    <mergeCell ref="DF39:DH40"/>
    <mergeCell ref="CN39:CP40"/>
    <mergeCell ref="CQ39:CS40"/>
    <mergeCell ref="CT39:CV40"/>
    <mergeCell ref="B38:AS38"/>
    <mergeCell ref="B39:AS39"/>
    <mergeCell ref="BN39:BN40"/>
    <mergeCell ref="BP39:BR40"/>
    <mergeCell ref="BS39:BU40"/>
    <mergeCell ref="BV39:BX40"/>
    <mergeCell ref="BY39:CA40"/>
    <mergeCell ref="CB39:CD40"/>
    <mergeCell ref="CK37:CM38"/>
    <mergeCell ref="A40:I43"/>
    <mergeCell ref="K40:AY41"/>
    <mergeCell ref="BB40:BH43"/>
    <mergeCell ref="BN41:BN42"/>
    <mergeCell ref="BP41:BR42"/>
    <mergeCell ref="BS41:BU42"/>
    <mergeCell ref="CE39:CG40"/>
    <mergeCell ref="CH39:CJ40"/>
    <mergeCell ref="CK39:CM40"/>
    <mergeCell ref="DC35:DE36"/>
    <mergeCell ref="DF35:DH36"/>
    <mergeCell ref="BN37:BN38"/>
    <mergeCell ref="BP37:BR38"/>
    <mergeCell ref="BS37:BU38"/>
    <mergeCell ref="BV37:BX38"/>
    <mergeCell ref="BY37:CA38"/>
    <mergeCell ref="CB37:CD38"/>
    <mergeCell ref="CE37:CG38"/>
    <mergeCell ref="CH37:CJ38"/>
    <mergeCell ref="CK35:CM36"/>
    <mergeCell ref="CN35:CP36"/>
    <mergeCell ref="CQ35:CS36"/>
    <mergeCell ref="CT35:CV36"/>
    <mergeCell ref="CW35:CY36"/>
    <mergeCell ref="CZ35:DB36"/>
    <mergeCell ref="BS35:BU36"/>
    <mergeCell ref="BV35:BX36"/>
    <mergeCell ref="BY35:CA36"/>
    <mergeCell ref="CB35:CD36"/>
    <mergeCell ref="CE35:CG36"/>
    <mergeCell ref="CH35:CJ36"/>
    <mergeCell ref="DC37:DE38"/>
    <mergeCell ref="DF37:DH38"/>
    <mergeCell ref="AX35:AZ36"/>
    <mergeCell ref="BA35:BC36"/>
    <mergeCell ref="BD35:BF36"/>
    <mergeCell ref="BG35:BI36"/>
    <mergeCell ref="BN35:BN36"/>
    <mergeCell ref="BP35:BR36"/>
    <mergeCell ref="AF35:AH36"/>
    <mergeCell ref="AI35:AK36"/>
    <mergeCell ref="AL35:AN36"/>
    <mergeCell ref="AO35:AQ36"/>
    <mergeCell ref="AR35:AT36"/>
    <mergeCell ref="AU35:AW36"/>
    <mergeCell ref="DC33:DE34"/>
    <mergeCell ref="DF33:DH34"/>
    <mergeCell ref="E35:H36"/>
    <mergeCell ref="J35:L36"/>
    <mergeCell ref="M35:O36"/>
    <mergeCell ref="P35:R36"/>
    <mergeCell ref="S35:U36"/>
    <mergeCell ref="V35:Y36"/>
    <mergeCell ref="Z35:AB36"/>
    <mergeCell ref="AC35:AE36"/>
    <mergeCell ref="CK33:CM34"/>
    <mergeCell ref="CN33:CP34"/>
    <mergeCell ref="CQ33:CS34"/>
    <mergeCell ref="CT33:CV34"/>
    <mergeCell ref="CW33:CY34"/>
    <mergeCell ref="CZ33:DB34"/>
    <mergeCell ref="BS33:BU34"/>
    <mergeCell ref="BV33:BX34"/>
    <mergeCell ref="BY33:CA34"/>
    <mergeCell ref="CB33:CD34"/>
    <mergeCell ref="CE33:CG34"/>
    <mergeCell ref="CH33:CJ34"/>
    <mergeCell ref="AX33:AZ34"/>
    <mergeCell ref="BA33:BC34"/>
    <mergeCell ref="BD33:BF34"/>
    <mergeCell ref="BG33:BI34"/>
    <mergeCell ref="BN33:BN34"/>
    <mergeCell ref="BP33:BR34"/>
    <mergeCell ref="AF33:AH34"/>
    <mergeCell ref="AI33:AK34"/>
    <mergeCell ref="AL33:AN34"/>
    <mergeCell ref="AO33:AQ34"/>
    <mergeCell ref="AR33:AT34"/>
    <mergeCell ref="AU33:AW34"/>
    <mergeCell ref="DC31:DE32"/>
    <mergeCell ref="DF31:DH32"/>
    <mergeCell ref="E33:H34"/>
    <mergeCell ref="J33:L34"/>
    <mergeCell ref="M33:O34"/>
    <mergeCell ref="P33:R34"/>
    <mergeCell ref="S33:U34"/>
    <mergeCell ref="V33:Y34"/>
    <mergeCell ref="Z33:AB34"/>
    <mergeCell ref="AC33:AE34"/>
    <mergeCell ref="CK31:CM32"/>
    <mergeCell ref="CN31:CP32"/>
    <mergeCell ref="CQ31:CS32"/>
    <mergeCell ref="CT31:CV32"/>
    <mergeCell ref="CW31:CY32"/>
    <mergeCell ref="CZ31:DB32"/>
    <mergeCell ref="BS31:BU32"/>
    <mergeCell ref="BV31:BX32"/>
    <mergeCell ref="BY31:CA32"/>
    <mergeCell ref="CB31:CD32"/>
    <mergeCell ref="CE31:CG32"/>
    <mergeCell ref="CH31:CJ32"/>
    <mergeCell ref="AX31:AZ32"/>
    <mergeCell ref="BA31:BC32"/>
    <mergeCell ref="BD31:BF32"/>
    <mergeCell ref="BG31:BI32"/>
    <mergeCell ref="BN31:BN32"/>
    <mergeCell ref="BP31:BR32"/>
    <mergeCell ref="AF31:AH32"/>
    <mergeCell ref="AI31:AK32"/>
    <mergeCell ref="AL31:AN32"/>
    <mergeCell ref="AO31:AQ32"/>
    <mergeCell ref="AR31:AT32"/>
    <mergeCell ref="AU31:AW32"/>
    <mergeCell ref="CZ29:DB30"/>
    <mergeCell ref="DC29:DE30"/>
    <mergeCell ref="DF29:DH30"/>
    <mergeCell ref="J31:L32"/>
    <mergeCell ref="M31:O32"/>
    <mergeCell ref="P31:R32"/>
    <mergeCell ref="S31:U32"/>
    <mergeCell ref="V31:Y32"/>
    <mergeCell ref="Z31:AB32"/>
    <mergeCell ref="AC31:AE32"/>
    <mergeCell ref="CH29:CJ30"/>
    <mergeCell ref="CK29:CM30"/>
    <mergeCell ref="CN29:CP30"/>
    <mergeCell ref="CQ29:CS30"/>
    <mergeCell ref="CT29:CV30"/>
    <mergeCell ref="CW29:CY30"/>
    <mergeCell ref="BP29:BR30"/>
    <mergeCell ref="BS29:BU30"/>
    <mergeCell ref="BV29:BX30"/>
    <mergeCell ref="BY29:CA30"/>
    <mergeCell ref="CB29:CD30"/>
    <mergeCell ref="CE29:CG30"/>
    <mergeCell ref="AU29:AW30"/>
    <mergeCell ref="AX29:AZ30"/>
    <mergeCell ref="AV27:AV28"/>
    <mergeCell ref="AY27:AY28"/>
    <mergeCell ref="BB27:BB28"/>
    <mergeCell ref="BA29:BC30"/>
    <mergeCell ref="BD29:BF30"/>
    <mergeCell ref="BG29:BI30"/>
    <mergeCell ref="BN29:BN30"/>
    <mergeCell ref="AC29:AE30"/>
    <mergeCell ref="AF29:AH30"/>
    <mergeCell ref="AI29:AK30"/>
    <mergeCell ref="AL29:AN30"/>
    <mergeCell ref="AO29:AQ30"/>
    <mergeCell ref="AR29:AT30"/>
    <mergeCell ref="A29:C36"/>
    <mergeCell ref="E29:H30"/>
    <mergeCell ref="J29:L30"/>
    <mergeCell ref="M29:O30"/>
    <mergeCell ref="P29:R30"/>
    <mergeCell ref="S29:U30"/>
    <mergeCell ref="V29:Y30"/>
    <mergeCell ref="Z29:AB30"/>
    <mergeCell ref="AM27:AM28"/>
    <mergeCell ref="DF26:DH28"/>
    <mergeCell ref="K27:K28"/>
    <mergeCell ref="N27:N28"/>
    <mergeCell ref="Q27:Q28"/>
    <mergeCell ref="T27:T28"/>
    <mergeCell ref="W27:X28"/>
    <mergeCell ref="AA27:AA28"/>
    <mergeCell ref="AD27:AD28"/>
    <mergeCell ref="AG27:AG28"/>
    <mergeCell ref="AJ27:AJ28"/>
    <mergeCell ref="CN26:CP28"/>
    <mergeCell ref="CQ26:CS28"/>
    <mergeCell ref="CT26:CV28"/>
    <mergeCell ref="CW26:CY28"/>
    <mergeCell ref="CZ26:DB28"/>
    <mergeCell ref="DC26:DE28"/>
    <mergeCell ref="AP22:AS26"/>
    <mergeCell ref="AV22:AY26"/>
    <mergeCell ref="BA22:BI26"/>
    <mergeCell ref="BS22:BU25"/>
    <mergeCell ref="BE27:BE28"/>
    <mergeCell ref="BH27:BH28"/>
    <mergeCell ref="AP27:AP28"/>
    <mergeCell ref="AS27:AS28"/>
    <mergeCell ref="DF22:DH25"/>
    <mergeCell ref="BN26:BN28"/>
    <mergeCell ref="BP26:BR28"/>
    <mergeCell ref="BS26:BU28"/>
    <mergeCell ref="BV26:BX28"/>
    <mergeCell ref="BY26:CA28"/>
    <mergeCell ref="CB26:CD28"/>
    <mergeCell ref="CE26:CG28"/>
    <mergeCell ref="CH26:CJ28"/>
    <mergeCell ref="CK26:CM28"/>
    <mergeCell ref="CN22:CP25"/>
    <mergeCell ref="CQ22:CS25"/>
    <mergeCell ref="CT22:CV25"/>
    <mergeCell ref="CW22:CY25"/>
    <mergeCell ref="CZ22:DB25"/>
    <mergeCell ref="DC22:DE25"/>
    <mergeCell ref="BV22:BX25"/>
    <mergeCell ref="BY22:CA25"/>
    <mergeCell ref="CB22:CD25"/>
    <mergeCell ref="CE22:CG25"/>
    <mergeCell ref="CH22:CJ25"/>
    <mergeCell ref="CK22:CM25"/>
    <mergeCell ref="BN22:BN25"/>
    <mergeCell ref="BP22:BR25"/>
    <mergeCell ref="CW20:CY21"/>
    <mergeCell ref="CZ20:DB21"/>
    <mergeCell ref="DC20:DE21"/>
    <mergeCell ref="DF20:DH21"/>
    <mergeCell ref="A22:I28"/>
    <mergeCell ref="K22:N26"/>
    <mergeCell ref="Q22:T26"/>
    <mergeCell ref="W22:AA26"/>
    <mergeCell ref="AD22:AG26"/>
    <mergeCell ref="AJ22:AM26"/>
    <mergeCell ref="CE20:CG21"/>
    <mergeCell ref="CH20:CJ21"/>
    <mergeCell ref="CK20:CM21"/>
    <mergeCell ref="CN20:CP21"/>
    <mergeCell ref="CQ20:CS21"/>
    <mergeCell ref="CT20:CV21"/>
    <mergeCell ref="BN20:BN21"/>
    <mergeCell ref="BP20:BR21"/>
    <mergeCell ref="BS20:BU21"/>
    <mergeCell ref="BV20:BX21"/>
    <mergeCell ref="BY20:CA21"/>
    <mergeCell ref="CB20:CD21"/>
    <mergeCell ref="AR20:AT21"/>
    <mergeCell ref="AU20:AW21"/>
    <mergeCell ref="AX20:AZ21"/>
    <mergeCell ref="BA20:BC21"/>
    <mergeCell ref="BD20:BF21"/>
    <mergeCell ref="BG20:BI21"/>
    <mergeCell ref="Z20:AB21"/>
    <mergeCell ref="AC20:AE21"/>
    <mergeCell ref="AF20:AH21"/>
    <mergeCell ref="AI20:AK21"/>
    <mergeCell ref="AL20:AN21"/>
    <mergeCell ref="AO20:AQ21"/>
    <mergeCell ref="CW18:CY19"/>
    <mergeCell ref="CZ18:DB19"/>
    <mergeCell ref="DC18:DE19"/>
    <mergeCell ref="DF18:DH19"/>
    <mergeCell ref="E20:H21"/>
    <mergeCell ref="J20:L21"/>
    <mergeCell ref="M20:O21"/>
    <mergeCell ref="P20:R21"/>
    <mergeCell ref="S20:U21"/>
    <mergeCell ref="V20:Y21"/>
    <mergeCell ref="CE18:CG19"/>
    <mergeCell ref="CH18:CJ19"/>
    <mergeCell ref="CK18:CM19"/>
    <mergeCell ref="CN18:CP19"/>
    <mergeCell ref="CQ18:CS19"/>
    <mergeCell ref="CT18:CV19"/>
    <mergeCell ref="BN18:BN19"/>
    <mergeCell ref="BP18:BR19"/>
    <mergeCell ref="BS18:BU19"/>
    <mergeCell ref="BV18:BX19"/>
    <mergeCell ref="BY18:CA19"/>
    <mergeCell ref="CB18:CD19"/>
    <mergeCell ref="AR18:AT19"/>
    <mergeCell ref="AU18:AW19"/>
    <mergeCell ref="AX18:AZ19"/>
    <mergeCell ref="BA18:BC19"/>
    <mergeCell ref="BD18:BF19"/>
    <mergeCell ref="BG18:BI19"/>
    <mergeCell ref="Z18:AB19"/>
    <mergeCell ref="AC18:AE19"/>
    <mergeCell ref="AF18:AH19"/>
    <mergeCell ref="AI18:AK19"/>
    <mergeCell ref="AL18:AN19"/>
    <mergeCell ref="AO18:AQ19"/>
    <mergeCell ref="CW16:CY17"/>
    <mergeCell ref="CZ16:DB17"/>
    <mergeCell ref="DC16:DE17"/>
    <mergeCell ref="DF16:DH17"/>
    <mergeCell ref="E18:H19"/>
    <mergeCell ref="J18:L19"/>
    <mergeCell ref="M18:O19"/>
    <mergeCell ref="P18:R19"/>
    <mergeCell ref="S18:U19"/>
    <mergeCell ref="V18:Y19"/>
    <mergeCell ref="CE16:CG17"/>
    <mergeCell ref="CH16:CJ17"/>
    <mergeCell ref="CK16:CM17"/>
    <mergeCell ref="CN16:CP17"/>
    <mergeCell ref="CQ16:CS17"/>
    <mergeCell ref="CT16:CV17"/>
    <mergeCell ref="BN16:BN17"/>
    <mergeCell ref="BP16:BR17"/>
    <mergeCell ref="BS16:BU17"/>
    <mergeCell ref="BV16:BX17"/>
    <mergeCell ref="BY16:CA17"/>
    <mergeCell ref="CB16:CD17"/>
    <mergeCell ref="AR16:AT17"/>
    <mergeCell ref="AU16:AW17"/>
    <mergeCell ref="AX16:AZ17"/>
    <mergeCell ref="BA16:BC17"/>
    <mergeCell ref="BD16:BF17"/>
    <mergeCell ref="BG16:BI17"/>
    <mergeCell ref="Z16:AB17"/>
    <mergeCell ref="AC16:AE17"/>
    <mergeCell ref="AF16:AH17"/>
    <mergeCell ref="AI16:AK17"/>
    <mergeCell ref="AL16:AN17"/>
    <mergeCell ref="AO16:AQ17"/>
    <mergeCell ref="CT14:CV15"/>
    <mergeCell ref="CW14:CY15"/>
    <mergeCell ref="CZ14:DB15"/>
    <mergeCell ref="DC14:DE15"/>
    <mergeCell ref="DF14:DH15"/>
    <mergeCell ref="J16:L17"/>
    <mergeCell ref="M16:O17"/>
    <mergeCell ref="P16:R17"/>
    <mergeCell ref="S16:U17"/>
    <mergeCell ref="V16:Y17"/>
    <mergeCell ref="CB14:CD15"/>
    <mergeCell ref="CE14:CG15"/>
    <mergeCell ref="CH14:CJ15"/>
    <mergeCell ref="CK14:CM15"/>
    <mergeCell ref="CN14:CP15"/>
    <mergeCell ref="CQ14:CS15"/>
    <mergeCell ref="BG14:BI15"/>
    <mergeCell ref="BN14:BN15"/>
    <mergeCell ref="BP14:BR15"/>
    <mergeCell ref="BS14:BU15"/>
    <mergeCell ref="BV14:BX15"/>
    <mergeCell ref="BY14:CA15"/>
    <mergeCell ref="AO14:AQ15"/>
    <mergeCell ref="AR14:AT15"/>
    <mergeCell ref="AU14:AW15"/>
    <mergeCell ref="AX14:AZ15"/>
    <mergeCell ref="BA14:BC15"/>
    <mergeCell ref="BD14:BF15"/>
    <mergeCell ref="V14:Y15"/>
    <mergeCell ref="Z14:AB15"/>
    <mergeCell ref="AC14:AE15"/>
    <mergeCell ref="AF14:AH15"/>
    <mergeCell ref="AI14:AK15"/>
    <mergeCell ref="AL14:AN15"/>
    <mergeCell ref="CX12:CX13"/>
    <mergeCell ref="DA12:DA13"/>
    <mergeCell ref="DD12:DD13"/>
    <mergeCell ref="DG12:DG13"/>
    <mergeCell ref="A14:C21"/>
    <mergeCell ref="E14:H15"/>
    <mergeCell ref="J14:L15"/>
    <mergeCell ref="M14:O15"/>
    <mergeCell ref="P14:R15"/>
    <mergeCell ref="S14:U15"/>
    <mergeCell ref="CF12:CF13"/>
    <mergeCell ref="CI12:CI13"/>
    <mergeCell ref="CL12:CL13"/>
    <mergeCell ref="CO12:CO13"/>
    <mergeCell ref="CR12:CR13"/>
    <mergeCell ref="CU12:CU13"/>
    <mergeCell ref="BE12:BE13"/>
    <mergeCell ref="BH12:BH13"/>
    <mergeCell ref="BT12:BT13"/>
    <mergeCell ref="BW12:BW13"/>
    <mergeCell ref="BZ12:BZ13"/>
    <mergeCell ref="CC12:CC13"/>
    <mergeCell ref="AA12:AA13"/>
    <mergeCell ref="AD12:AD13"/>
    <mergeCell ref="AV12:AV13"/>
    <mergeCell ref="AY12:AY13"/>
    <mergeCell ref="BB12:BB13"/>
    <mergeCell ref="AG12:AG13"/>
    <mergeCell ref="AJ12:AJ13"/>
    <mergeCell ref="AM12:AM13"/>
    <mergeCell ref="AP12:AP13"/>
    <mergeCell ref="K12:K13"/>
    <mergeCell ref="N12:N13"/>
    <mergeCell ref="Q12:Q13"/>
    <mergeCell ref="T12:T13"/>
    <mergeCell ref="U12:U13"/>
    <mergeCell ref="W12:X13"/>
    <mergeCell ref="A4:DH4"/>
    <mergeCell ref="A5:Z5"/>
    <mergeCell ref="B6:AV6"/>
    <mergeCell ref="BN6:CU6"/>
    <mergeCell ref="A8:I13"/>
    <mergeCell ref="J8:O11"/>
    <mergeCell ref="P8:U11"/>
    <mergeCell ref="V8:AB11"/>
    <mergeCell ref="AC8:AH11"/>
    <mergeCell ref="AI8:AN11"/>
    <mergeCell ref="DD8:DG11"/>
    <mergeCell ref="BT10:BW11"/>
    <mergeCell ref="BZ10:CC11"/>
    <mergeCell ref="CF10:CI11"/>
    <mergeCell ref="CL10:CO11"/>
    <mergeCell ref="CR10:CU11"/>
    <mergeCell ref="CX10:DA11"/>
    <mergeCell ref="AO8:AT11"/>
    <mergeCell ref="AU8:AZ11"/>
    <mergeCell ref="BA8:BI11"/>
    <mergeCell ref="BM8:BO13"/>
    <mergeCell ref="BQ8:BQ13"/>
    <mergeCell ref="BT8:DA9"/>
    <mergeCell ref="AS12:AS13"/>
  </mergeCells>
  <phoneticPr fontId="2"/>
  <pageMargins left="0.59055118110236227" right="0.19685039370078741" top="0.39370078740157483" bottom="0.19685039370078741" header="0.51181102362204722" footer="0.19685039370078741"/>
  <pageSetup paperSize="9" orientation="landscape" r:id="rId1"/>
  <headerFooter alignWithMargins="0">
    <oddFooter>&amp;C- 23 -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5"/>
  <sheetViews>
    <sheetView zoomScale="115" zoomScaleNormal="115" workbookViewId="0">
      <selection activeCell="D9" sqref="D9:Q9"/>
    </sheetView>
  </sheetViews>
  <sheetFormatPr defaultRowHeight="9.75" x14ac:dyDescent="0.15"/>
  <cols>
    <col min="1" max="1" width="0.5" style="282" customWidth="1"/>
    <col min="2" max="2" width="8.625" style="282" customWidth="1"/>
    <col min="3" max="4" width="0.5" style="282" customWidth="1"/>
    <col min="5" max="5" width="7.625" style="282" customWidth="1"/>
    <col min="6" max="7" width="0.5" style="282" customWidth="1"/>
    <col min="8" max="8" width="7.625" style="282" customWidth="1"/>
    <col min="9" max="10" width="0.5" style="282" customWidth="1"/>
    <col min="11" max="11" width="8.625" style="282" customWidth="1"/>
    <col min="12" max="13" width="0.5" style="282" customWidth="1"/>
    <col min="14" max="14" width="3.625" style="282" customWidth="1"/>
    <col min="15" max="16" width="0.5" style="282" customWidth="1"/>
    <col min="17" max="17" width="3.625" style="282" customWidth="1"/>
    <col min="18" max="19" width="0.5" style="282" customWidth="1"/>
    <col min="20" max="20" width="3.625" style="282" customWidth="1"/>
    <col min="21" max="22" width="0.5" style="282" customWidth="1"/>
    <col min="23" max="24" width="2.125" style="282" customWidth="1"/>
    <col min="25" max="26" width="0.5" style="282" customWidth="1"/>
    <col min="27" max="27" width="3.625" style="282" customWidth="1"/>
    <col min="28" max="29" width="0.5" style="282" customWidth="1"/>
    <col min="30" max="30" width="3.625" style="282" customWidth="1"/>
    <col min="31" max="32" width="0.5" style="282" customWidth="1"/>
    <col min="33" max="33" width="3.625" style="282" customWidth="1"/>
    <col min="34" max="35" width="0.5" style="282" customWidth="1"/>
    <col min="36" max="36" width="3.625" style="282" customWidth="1"/>
    <col min="37" max="38" width="0.5" style="282" customWidth="1"/>
    <col min="39" max="39" width="3.625" style="282" customWidth="1"/>
    <col min="40" max="41" width="0.5" style="282" customWidth="1"/>
    <col min="42" max="42" width="3.625" style="282" customWidth="1"/>
    <col min="43" max="44" width="0.5" style="282" customWidth="1"/>
    <col min="45" max="46" width="2.125" style="282" customWidth="1"/>
    <col min="47" max="48" width="0.5" style="282" customWidth="1"/>
    <col min="49" max="49" width="3.625" style="282" customWidth="1"/>
    <col min="50" max="51" width="0.5" style="282" customWidth="1"/>
    <col min="52" max="52" width="3.625" style="282" customWidth="1"/>
    <col min="53" max="54" width="0.5" style="282" customWidth="1"/>
    <col min="55" max="55" width="3.625" style="282" customWidth="1"/>
    <col min="56" max="57" width="0.5" style="282" customWidth="1"/>
    <col min="58" max="58" width="3.625" style="282" customWidth="1"/>
    <col min="59" max="60" width="0.5" style="282" customWidth="1"/>
    <col min="61" max="61" width="3.625" style="282" customWidth="1"/>
    <col min="62" max="63" width="0.5" style="282" customWidth="1"/>
    <col min="64" max="64" width="3.625" style="282" customWidth="1"/>
    <col min="65" max="66" width="0.5" style="282" customWidth="1"/>
    <col min="67" max="67" width="3.625" style="282" customWidth="1"/>
    <col min="68" max="69" width="0.5" style="282" customWidth="1"/>
    <col min="70" max="70" width="3.625" style="282" customWidth="1"/>
    <col min="71" max="72" width="0.5" style="282" customWidth="1"/>
    <col min="73" max="73" width="3.625" style="282" customWidth="1"/>
    <col min="74" max="76" width="0.5" style="282" customWidth="1"/>
    <col min="77" max="77" width="2.625" style="282" customWidth="1"/>
    <col min="78" max="79" width="0.5" style="282" customWidth="1"/>
    <col min="80" max="80" width="2.625" style="282" customWidth="1"/>
    <col min="81" max="82" width="0.5" style="282" customWidth="1"/>
    <col min="83" max="83" width="2.625" style="282" customWidth="1"/>
    <col min="84" max="16384" width="9" style="282"/>
  </cols>
  <sheetData>
    <row r="1" spans="1:75" ht="13.5" customHeight="1" x14ac:dyDescent="0.15">
      <c r="AA1" s="283"/>
      <c r="AB1" s="283"/>
      <c r="AC1" s="283"/>
      <c r="AD1" s="283"/>
      <c r="AE1" s="283"/>
      <c r="AF1" s="283"/>
      <c r="AG1" s="283"/>
      <c r="AH1" s="283"/>
      <c r="AI1" s="283"/>
      <c r="AO1" s="283"/>
      <c r="AP1" s="290" t="s">
        <v>746</v>
      </c>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520" t="s">
        <v>747</v>
      </c>
      <c r="BQ1" s="2520"/>
      <c r="BR1" s="2520"/>
      <c r="BS1" s="285"/>
      <c r="BT1" s="285"/>
      <c r="BU1" s="285"/>
      <c r="BV1" s="283"/>
      <c r="BW1" s="283"/>
    </row>
    <row r="2" spans="1:75" ht="1.5" customHeight="1" x14ac:dyDescent="0.15">
      <c r="AA2" s="283"/>
      <c r="AB2" s="283"/>
      <c r="AC2" s="283"/>
      <c r="AD2" s="283"/>
      <c r="AE2" s="283"/>
      <c r="AF2" s="283"/>
      <c r="AG2" s="283"/>
      <c r="AH2" s="283"/>
      <c r="AI2" s="283"/>
      <c r="AO2" s="283"/>
      <c r="AP2" s="283"/>
      <c r="BE2" s="283"/>
      <c r="BF2" s="283"/>
      <c r="BG2" s="283"/>
      <c r="BH2" s="283"/>
      <c r="BI2" s="283"/>
      <c r="BJ2" s="283"/>
      <c r="BK2" s="283"/>
      <c r="BQ2" s="283"/>
      <c r="BR2" s="283"/>
    </row>
    <row r="3" spans="1:75" ht="14.25" customHeight="1" x14ac:dyDescent="0.15"/>
    <row r="4" spans="1:75" ht="19.5" customHeight="1" x14ac:dyDescent="0.15">
      <c r="A4" s="1172" t="s">
        <v>686</v>
      </c>
      <c r="B4" s="1172"/>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c r="AN4" s="1172"/>
      <c r="AO4" s="1172"/>
      <c r="AP4" s="1172"/>
      <c r="AQ4" s="1172"/>
      <c r="AR4" s="1172"/>
      <c r="AS4" s="1172"/>
      <c r="AT4" s="1172"/>
      <c r="AU4" s="1172"/>
      <c r="AV4" s="1172"/>
      <c r="AW4" s="1172"/>
      <c r="AX4" s="1172"/>
      <c r="AY4" s="1172"/>
      <c r="AZ4" s="1172"/>
      <c r="BA4" s="1172"/>
      <c r="BB4" s="1172"/>
      <c r="BC4" s="1172"/>
      <c r="BD4" s="1172"/>
      <c r="BE4" s="1172"/>
      <c r="BF4" s="1172"/>
      <c r="BG4" s="1172"/>
      <c r="BH4" s="1172"/>
      <c r="BI4" s="1172"/>
      <c r="BJ4" s="1172"/>
      <c r="BK4" s="1172"/>
      <c r="BL4" s="1172"/>
      <c r="BM4" s="1172"/>
      <c r="BN4" s="1172"/>
      <c r="BO4" s="1172"/>
      <c r="BP4" s="1172"/>
      <c r="BQ4" s="1172"/>
      <c r="BR4" s="1172"/>
      <c r="BS4" s="1172"/>
      <c r="BT4" s="1172"/>
      <c r="BU4" s="1172"/>
      <c r="BV4" s="1172"/>
      <c r="BW4" s="1172"/>
    </row>
    <row r="5" spans="1:75" ht="13.5" customHeight="1" x14ac:dyDescent="0.15">
      <c r="B5" s="94" t="s">
        <v>545</v>
      </c>
      <c r="C5" s="94"/>
      <c r="D5" s="94"/>
      <c r="E5" s="94"/>
      <c r="F5" s="94"/>
      <c r="G5" s="94"/>
      <c r="H5" s="94"/>
      <c r="I5" s="55"/>
      <c r="J5" s="55"/>
      <c r="K5" s="55"/>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row>
    <row r="6" spans="1:75" ht="15.75" customHeight="1" x14ac:dyDescent="0.15">
      <c r="B6" s="2515" t="s">
        <v>1098</v>
      </c>
      <c r="C6" s="2515"/>
      <c r="D6" s="2515"/>
      <c r="E6" s="2515"/>
      <c r="F6" s="2515"/>
      <c r="G6" s="2515"/>
      <c r="H6" s="2515"/>
      <c r="I6" s="2515"/>
      <c r="J6" s="2515"/>
      <c r="K6" s="2515"/>
      <c r="L6" s="2515"/>
      <c r="M6" s="2515"/>
      <c r="N6" s="2515"/>
      <c r="O6" s="2515"/>
      <c r="P6" s="2515"/>
      <c r="Q6" s="2515"/>
      <c r="R6" s="2515"/>
      <c r="S6" s="2515"/>
      <c r="T6" s="2515"/>
      <c r="U6" s="2515"/>
      <c r="V6" s="2515"/>
      <c r="W6" s="2515"/>
      <c r="X6" s="2515"/>
      <c r="Y6" s="2515"/>
      <c r="Z6" s="2515"/>
      <c r="AA6" s="2515"/>
      <c r="AB6" s="2515"/>
      <c r="AC6" s="2515"/>
      <c r="AD6" s="2515"/>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57" t="s">
        <v>687</v>
      </c>
    </row>
    <row r="7" spans="1:75" ht="3"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row>
    <row r="8" spans="1:75" ht="11.1" customHeight="1" x14ac:dyDescent="0.15">
      <c r="B8" s="1292" t="s">
        <v>688</v>
      </c>
      <c r="C8" s="1330"/>
      <c r="D8" s="1330"/>
      <c r="E8" s="1330"/>
      <c r="F8" s="1331"/>
      <c r="G8" s="1329" t="s">
        <v>689</v>
      </c>
      <c r="H8" s="1330"/>
      <c r="I8" s="1330"/>
      <c r="J8" s="1330"/>
      <c r="K8" s="1330"/>
      <c r="L8" s="1293"/>
      <c r="M8" s="292"/>
      <c r="N8" s="1330" t="s">
        <v>690</v>
      </c>
      <c r="O8" s="1330"/>
      <c r="P8" s="1330"/>
      <c r="Q8" s="1330"/>
      <c r="R8" s="1330"/>
      <c r="S8" s="1330"/>
      <c r="T8" s="1330"/>
      <c r="U8" s="1330"/>
      <c r="V8" s="1330"/>
      <c r="W8" s="1330"/>
      <c r="X8" s="1330"/>
      <c r="Y8" s="1330"/>
      <c r="Z8" s="1330"/>
      <c r="AA8" s="1330"/>
      <c r="AB8" s="1330"/>
      <c r="AC8" s="1330"/>
      <c r="AD8" s="1330"/>
      <c r="AE8" s="293"/>
      <c r="AF8" s="292"/>
      <c r="AG8" s="1330" t="s">
        <v>691</v>
      </c>
      <c r="AH8" s="1330"/>
      <c r="AI8" s="1330"/>
      <c r="AJ8" s="1330"/>
      <c r="AK8" s="1330"/>
      <c r="AL8" s="1330"/>
      <c r="AM8" s="1330"/>
      <c r="AN8" s="1330"/>
      <c r="AO8" s="1330"/>
      <c r="AP8" s="1330"/>
      <c r="AQ8" s="1330"/>
      <c r="AR8" s="1330"/>
      <c r="AS8" s="1330"/>
      <c r="AT8" s="1330"/>
      <c r="AU8" s="1330"/>
      <c r="AV8" s="1330"/>
      <c r="AW8" s="1330"/>
      <c r="AX8" s="293"/>
      <c r="AY8" s="292"/>
      <c r="AZ8" s="1330" t="s">
        <v>692</v>
      </c>
      <c r="BA8" s="1330"/>
      <c r="BB8" s="1330"/>
      <c r="BC8" s="1330"/>
      <c r="BD8" s="1330"/>
      <c r="BE8" s="1330"/>
      <c r="BF8" s="1330"/>
      <c r="BG8" s="1330"/>
      <c r="BH8" s="1330"/>
      <c r="BI8" s="1330"/>
      <c r="BJ8" s="1330"/>
      <c r="BK8" s="1330"/>
      <c r="BL8" s="1330"/>
      <c r="BM8" s="1330"/>
      <c r="BN8" s="1330"/>
      <c r="BO8" s="1330"/>
      <c r="BP8" s="286"/>
      <c r="BQ8" s="283"/>
      <c r="BR8" s="283"/>
      <c r="BS8" s="283"/>
      <c r="BT8" s="283"/>
      <c r="BU8" s="283"/>
      <c r="BV8" s="283"/>
      <c r="BW8" s="283"/>
    </row>
    <row r="9" spans="1:75" ht="11.1" customHeight="1" x14ac:dyDescent="0.15">
      <c r="B9" s="1294"/>
      <c r="C9" s="1914"/>
      <c r="D9" s="1914"/>
      <c r="E9" s="1914"/>
      <c r="F9" s="2487"/>
      <c r="G9" s="2486"/>
      <c r="H9" s="1914"/>
      <c r="I9" s="1914"/>
      <c r="J9" s="1914"/>
      <c r="K9" s="1914"/>
      <c r="L9" s="1295"/>
      <c r="M9" s="294"/>
      <c r="N9" s="1333"/>
      <c r="O9" s="1333"/>
      <c r="P9" s="1333"/>
      <c r="Q9" s="1333"/>
      <c r="R9" s="1333"/>
      <c r="S9" s="1333"/>
      <c r="T9" s="1333"/>
      <c r="U9" s="1333"/>
      <c r="V9" s="1333"/>
      <c r="W9" s="1333"/>
      <c r="X9" s="1333"/>
      <c r="Y9" s="1333"/>
      <c r="Z9" s="1333"/>
      <c r="AA9" s="1333"/>
      <c r="AB9" s="1333"/>
      <c r="AC9" s="1333"/>
      <c r="AD9" s="1333"/>
      <c r="AE9" s="295"/>
      <c r="AF9" s="294"/>
      <c r="AG9" s="1333"/>
      <c r="AH9" s="1333"/>
      <c r="AI9" s="1333"/>
      <c r="AJ9" s="1333"/>
      <c r="AK9" s="1333"/>
      <c r="AL9" s="1333"/>
      <c r="AM9" s="1333"/>
      <c r="AN9" s="1333"/>
      <c r="AO9" s="1333"/>
      <c r="AP9" s="1333"/>
      <c r="AQ9" s="1333"/>
      <c r="AR9" s="1333"/>
      <c r="AS9" s="1333"/>
      <c r="AT9" s="1333"/>
      <c r="AU9" s="1333"/>
      <c r="AV9" s="1333"/>
      <c r="AW9" s="1333"/>
      <c r="AX9" s="295"/>
      <c r="AY9" s="294"/>
      <c r="AZ9" s="1333"/>
      <c r="BA9" s="1333"/>
      <c r="BB9" s="1333"/>
      <c r="BC9" s="1333"/>
      <c r="BD9" s="1333"/>
      <c r="BE9" s="1333"/>
      <c r="BF9" s="1333"/>
      <c r="BG9" s="1333"/>
      <c r="BH9" s="1333"/>
      <c r="BI9" s="1333"/>
      <c r="BJ9" s="1333"/>
      <c r="BK9" s="1333"/>
      <c r="BL9" s="1333"/>
      <c r="BM9" s="1333"/>
      <c r="BN9" s="1333"/>
      <c r="BO9" s="1333"/>
      <c r="BP9" s="289"/>
      <c r="BQ9" s="283"/>
      <c r="BR9" s="283"/>
      <c r="BS9" s="283"/>
      <c r="BT9" s="283"/>
      <c r="BU9" s="283"/>
      <c r="BV9" s="283"/>
      <c r="BW9" s="283"/>
    </row>
    <row r="10" spans="1:75" ht="11.1" customHeight="1" x14ac:dyDescent="0.15">
      <c r="B10" s="1294"/>
      <c r="C10" s="1914"/>
      <c r="D10" s="1914"/>
      <c r="E10" s="1914"/>
      <c r="F10" s="2487"/>
      <c r="G10" s="2486"/>
      <c r="H10" s="1914"/>
      <c r="I10" s="1914"/>
      <c r="J10" s="1914"/>
      <c r="K10" s="1914"/>
      <c r="L10" s="1295"/>
      <c r="M10" s="191"/>
      <c r="N10" s="1336" t="s">
        <v>693</v>
      </c>
      <c r="O10" s="1336"/>
      <c r="P10" s="1336"/>
      <c r="Q10" s="1336"/>
      <c r="R10" s="296"/>
      <c r="S10" s="191"/>
      <c r="T10" s="1336" t="s">
        <v>694</v>
      </c>
      <c r="U10" s="1336"/>
      <c r="V10" s="1336"/>
      <c r="W10" s="1336"/>
      <c r="X10" s="1336"/>
      <c r="Y10" s="296"/>
      <c r="Z10" s="191"/>
      <c r="AA10" s="1336" t="s">
        <v>695</v>
      </c>
      <c r="AB10" s="1336"/>
      <c r="AC10" s="1336"/>
      <c r="AD10" s="1336"/>
      <c r="AE10" s="297"/>
      <c r="AF10" s="191"/>
      <c r="AG10" s="1336" t="s">
        <v>696</v>
      </c>
      <c r="AH10" s="1336"/>
      <c r="AI10" s="1336"/>
      <c r="AJ10" s="1336"/>
      <c r="AK10" s="296"/>
      <c r="AL10" s="191"/>
      <c r="AM10" s="1336" t="s">
        <v>694</v>
      </c>
      <c r="AN10" s="1336"/>
      <c r="AO10" s="1336"/>
      <c r="AP10" s="1336"/>
      <c r="AQ10" s="296"/>
      <c r="AR10" s="191"/>
      <c r="AS10" s="1336" t="s">
        <v>695</v>
      </c>
      <c r="AT10" s="1336"/>
      <c r="AU10" s="1336"/>
      <c r="AV10" s="1336"/>
      <c r="AW10" s="1336"/>
      <c r="AX10" s="297"/>
      <c r="AY10" s="191"/>
      <c r="AZ10" s="1336" t="s">
        <v>693</v>
      </c>
      <c r="BA10" s="1336"/>
      <c r="BB10" s="1336"/>
      <c r="BC10" s="1336"/>
      <c r="BD10" s="296"/>
      <c r="BE10" s="191"/>
      <c r="BF10" s="1336" t="s">
        <v>694</v>
      </c>
      <c r="BG10" s="1336"/>
      <c r="BH10" s="1336"/>
      <c r="BI10" s="1336"/>
      <c r="BJ10" s="296"/>
      <c r="BK10" s="191"/>
      <c r="BL10" s="1336" t="s">
        <v>695</v>
      </c>
      <c r="BM10" s="1336"/>
      <c r="BN10" s="1336"/>
      <c r="BO10" s="1336"/>
      <c r="BP10" s="287"/>
      <c r="BQ10" s="283"/>
      <c r="BR10" s="283"/>
      <c r="BS10" s="283"/>
      <c r="BT10" s="283"/>
      <c r="BU10" s="283"/>
      <c r="BV10" s="283"/>
      <c r="BW10" s="283"/>
    </row>
    <row r="11" spans="1:75" ht="11.1" customHeight="1" x14ac:dyDescent="0.15">
      <c r="B11" s="1296"/>
      <c r="C11" s="1231"/>
      <c r="D11" s="1231"/>
      <c r="E11" s="1231"/>
      <c r="F11" s="2488"/>
      <c r="G11" s="1230"/>
      <c r="H11" s="1231"/>
      <c r="I11" s="1231"/>
      <c r="J11" s="1231"/>
      <c r="K11" s="1231"/>
      <c r="L11" s="1232"/>
      <c r="M11" s="56"/>
      <c r="N11" s="1231"/>
      <c r="O11" s="1231"/>
      <c r="P11" s="1231"/>
      <c r="Q11" s="1231"/>
      <c r="R11" s="298"/>
      <c r="S11" s="56"/>
      <c r="T11" s="1231"/>
      <c r="U11" s="1231"/>
      <c r="V11" s="1231"/>
      <c r="W11" s="1231"/>
      <c r="X11" s="1231"/>
      <c r="Y11" s="298"/>
      <c r="Z11" s="56"/>
      <c r="AA11" s="1231"/>
      <c r="AB11" s="1231"/>
      <c r="AC11" s="1231"/>
      <c r="AD11" s="1231"/>
      <c r="AE11" s="298"/>
      <c r="AF11" s="56"/>
      <c r="AG11" s="1231"/>
      <c r="AH11" s="1231"/>
      <c r="AI11" s="1231"/>
      <c r="AJ11" s="1231"/>
      <c r="AK11" s="298"/>
      <c r="AL11" s="56"/>
      <c r="AM11" s="1231"/>
      <c r="AN11" s="1231"/>
      <c r="AO11" s="1231"/>
      <c r="AP11" s="1231"/>
      <c r="AQ11" s="298"/>
      <c r="AR11" s="56"/>
      <c r="AS11" s="1231"/>
      <c r="AT11" s="1231"/>
      <c r="AU11" s="1231"/>
      <c r="AV11" s="1231"/>
      <c r="AW11" s="1231"/>
      <c r="AX11" s="298"/>
      <c r="AY11" s="56"/>
      <c r="AZ11" s="1231"/>
      <c r="BA11" s="1231"/>
      <c r="BB11" s="1231"/>
      <c r="BC11" s="1231"/>
      <c r="BD11" s="298"/>
      <c r="BE11" s="56"/>
      <c r="BF11" s="1231"/>
      <c r="BG11" s="1231"/>
      <c r="BH11" s="1231"/>
      <c r="BI11" s="1231"/>
      <c r="BJ11" s="298"/>
      <c r="BK11" s="56"/>
      <c r="BL11" s="1231"/>
      <c r="BM11" s="1231"/>
      <c r="BN11" s="1231"/>
      <c r="BO11" s="1231"/>
      <c r="BP11" s="288"/>
      <c r="BQ11" s="283"/>
      <c r="BR11" s="283"/>
      <c r="BS11" s="283"/>
      <c r="BT11" s="283"/>
      <c r="BU11" s="283"/>
      <c r="BV11" s="283"/>
      <c r="BW11" s="283"/>
    </row>
    <row r="12" spans="1:75" ht="9.9499999999999993" customHeight="1" x14ac:dyDescent="0.15">
      <c r="B12" s="2508" t="s">
        <v>697</v>
      </c>
      <c r="C12" s="2509"/>
      <c r="D12" s="2509"/>
      <c r="E12" s="2509"/>
      <c r="F12" s="2510"/>
      <c r="G12" s="2516" t="s">
        <v>697</v>
      </c>
      <c r="H12" s="2509"/>
      <c r="I12" s="2509"/>
      <c r="J12" s="2509"/>
      <c r="K12" s="2509"/>
      <c r="L12" s="2517"/>
      <c r="M12" s="2490">
        <v>9</v>
      </c>
      <c r="N12" s="2490"/>
      <c r="O12" s="2490"/>
      <c r="P12" s="2490"/>
      <c r="Q12" s="2490"/>
      <c r="R12" s="2491"/>
      <c r="S12" s="2489">
        <v>34</v>
      </c>
      <c r="T12" s="2490"/>
      <c r="U12" s="2490"/>
      <c r="V12" s="2490"/>
      <c r="W12" s="2490"/>
      <c r="X12" s="2490"/>
      <c r="Y12" s="2491"/>
      <c r="Z12" s="2489">
        <v>38</v>
      </c>
      <c r="AA12" s="2490"/>
      <c r="AB12" s="2490"/>
      <c r="AC12" s="2490"/>
      <c r="AD12" s="2490"/>
      <c r="AE12" s="2491"/>
      <c r="AF12" s="2489">
        <v>5</v>
      </c>
      <c r="AG12" s="2490"/>
      <c r="AH12" s="2490"/>
      <c r="AI12" s="2490"/>
      <c r="AJ12" s="2490"/>
      <c r="AK12" s="2491"/>
      <c r="AL12" s="2489">
        <v>35.299999999999997</v>
      </c>
      <c r="AM12" s="2490"/>
      <c r="AN12" s="2490"/>
      <c r="AO12" s="2490"/>
      <c r="AP12" s="2490"/>
      <c r="AQ12" s="2491"/>
      <c r="AR12" s="2489">
        <v>43</v>
      </c>
      <c r="AS12" s="2490"/>
      <c r="AT12" s="2490"/>
      <c r="AU12" s="2490"/>
      <c r="AV12" s="2490"/>
      <c r="AW12" s="2490"/>
      <c r="AX12" s="2491"/>
      <c r="AY12" s="2489">
        <v>8</v>
      </c>
      <c r="AZ12" s="2490"/>
      <c r="BA12" s="2490"/>
      <c r="BB12" s="2490"/>
      <c r="BC12" s="2490"/>
      <c r="BD12" s="2491"/>
      <c r="BE12" s="2489">
        <v>33.799999999999997</v>
      </c>
      <c r="BF12" s="2490"/>
      <c r="BG12" s="2490"/>
      <c r="BH12" s="2490"/>
      <c r="BI12" s="2490"/>
      <c r="BJ12" s="2491"/>
      <c r="BK12" s="2489">
        <v>41</v>
      </c>
      <c r="BL12" s="2490"/>
      <c r="BM12" s="2490"/>
      <c r="BN12" s="2490"/>
      <c r="BO12" s="2490"/>
      <c r="BP12" s="2522"/>
      <c r="BQ12" s="283"/>
      <c r="BR12" s="283"/>
      <c r="BS12" s="283"/>
      <c r="BT12" s="283"/>
      <c r="BU12" s="283"/>
      <c r="BV12" s="283"/>
      <c r="BW12" s="283"/>
    </row>
    <row r="13" spans="1:75" ht="9.9499999999999993" customHeight="1" x14ac:dyDescent="0.15">
      <c r="B13" s="2511"/>
      <c r="C13" s="2512"/>
      <c r="D13" s="2512"/>
      <c r="E13" s="2512"/>
      <c r="F13" s="2513"/>
      <c r="G13" s="2518"/>
      <c r="H13" s="2512"/>
      <c r="I13" s="2512"/>
      <c r="J13" s="2512"/>
      <c r="K13" s="2512"/>
      <c r="L13" s="2519"/>
      <c r="M13" s="2481"/>
      <c r="N13" s="2481"/>
      <c r="O13" s="2481"/>
      <c r="P13" s="2481"/>
      <c r="Q13" s="2481"/>
      <c r="R13" s="2482"/>
      <c r="S13" s="2480"/>
      <c r="T13" s="2481"/>
      <c r="U13" s="2481"/>
      <c r="V13" s="2481"/>
      <c r="W13" s="2481"/>
      <c r="X13" s="2481"/>
      <c r="Y13" s="2482"/>
      <c r="Z13" s="2480"/>
      <c r="AA13" s="2481"/>
      <c r="AB13" s="2481"/>
      <c r="AC13" s="2481"/>
      <c r="AD13" s="2481"/>
      <c r="AE13" s="2482"/>
      <c r="AF13" s="2480"/>
      <c r="AG13" s="2481"/>
      <c r="AH13" s="2481"/>
      <c r="AI13" s="2481"/>
      <c r="AJ13" s="2481"/>
      <c r="AK13" s="2482"/>
      <c r="AL13" s="2480"/>
      <c r="AM13" s="2481"/>
      <c r="AN13" s="2481"/>
      <c r="AO13" s="2481"/>
      <c r="AP13" s="2481"/>
      <c r="AQ13" s="2482"/>
      <c r="AR13" s="2480"/>
      <c r="AS13" s="2481"/>
      <c r="AT13" s="2481"/>
      <c r="AU13" s="2481"/>
      <c r="AV13" s="2481"/>
      <c r="AW13" s="2481"/>
      <c r="AX13" s="2482"/>
      <c r="AY13" s="2480"/>
      <c r="AZ13" s="2481"/>
      <c r="BA13" s="2481"/>
      <c r="BB13" s="2481"/>
      <c r="BC13" s="2481"/>
      <c r="BD13" s="2482"/>
      <c r="BE13" s="2480"/>
      <c r="BF13" s="2481"/>
      <c r="BG13" s="2481"/>
      <c r="BH13" s="2481"/>
      <c r="BI13" s="2481"/>
      <c r="BJ13" s="2482"/>
      <c r="BK13" s="2480"/>
      <c r="BL13" s="2481"/>
      <c r="BM13" s="2481"/>
      <c r="BN13" s="2481"/>
      <c r="BO13" s="2481"/>
      <c r="BP13" s="2493"/>
      <c r="BQ13" s="283"/>
      <c r="BR13" s="283"/>
      <c r="BS13" s="283"/>
      <c r="BT13" s="283"/>
      <c r="BU13" s="283"/>
      <c r="BV13" s="283"/>
      <c r="BW13" s="283"/>
    </row>
    <row r="14" spans="1:75" ht="11.1" customHeight="1" x14ac:dyDescent="0.15">
      <c r="B14" s="2498"/>
      <c r="C14" s="1336"/>
      <c r="D14" s="1336"/>
      <c r="E14" s="1336"/>
      <c r="F14" s="1337"/>
      <c r="G14" s="1306"/>
      <c r="H14" s="1298"/>
      <c r="I14" s="1298"/>
      <c r="J14" s="1298"/>
      <c r="K14" s="1298"/>
      <c r="L14" s="2494"/>
      <c r="M14" s="2496"/>
      <c r="N14" s="2496"/>
      <c r="O14" s="2496"/>
      <c r="P14" s="2496"/>
      <c r="Q14" s="2496"/>
      <c r="R14" s="2497"/>
      <c r="S14" s="2495"/>
      <c r="T14" s="2496"/>
      <c r="U14" s="2496"/>
      <c r="V14" s="2496"/>
      <c r="W14" s="2496"/>
      <c r="X14" s="2496"/>
      <c r="Y14" s="2497"/>
      <c r="Z14" s="2495"/>
      <c r="AA14" s="2496"/>
      <c r="AB14" s="2496"/>
      <c r="AC14" s="2496"/>
      <c r="AD14" s="2496"/>
      <c r="AE14" s="2497"/>
      <c r="AF14" s="2477"/>
      <c r="AG14" s="2478"/>
      <c r="AH14" s="2478"/>
      <c r="AI14" s="2478"/>
      <c r="AJ14" s="2478"/>
      <c r="AK14" s="2479"/>
      <c r="AL14" s="2495"/>
      <c r="AM14" s="2496"/>
      <c r="AN14" s="2496"/>
      <c r="AO14" s="2496"/>
      <c r="AP14" s="2496"/>
      <c r="AQ14" s="2497"/>
      <c r="AR14" s="2495"/>
      <c r="AS14" s="2496"/>
      <c r="AT14" s="2496"/>
      <c r="AU14" s="2496"/>
      <c r="AV14" s="2496"/>
      <c r="AW14" s="2496"/>
      <c r="AX14" s="2497"/>
      <c r="AY14" s="2495"/>
      <c r="AZ14" s="2496"/>
      <c r="BA14" s="2496"/>
      <c r="BB14" s="2496"/>
      <c r="BC14" s="2496"/>
      <c r="BD14" s="2497"/>
      <c r="BE14" s="2495"/>
      <c r="BF14" s="2496"/>
      <c r="BG14" s="2496"/>
      <c r="BH14" s="2496"/>
      <c r="BI14" s="2496"/>
      <c r="BJ14" s="2497"/>
      <c r="BK14" s="2477"/>
      <c r="BL14" s="2478"/>
      <c r="BM14" s="2478"/>
      <c r="BN14" s="2478"/>
      <c r="BO14" s="2478"/>
      <c r="BP14" s="2492"/>
      <c r="BQ14" s="283"/>
      <c r="BR14" s="283"/>
      <c r="BS14" s="283"/>
      <c r="BT14" s="283"/>
      <c r="BU14" s="283"/>
      <c r="BV14" s="283"/>
      <c r="BW14" s="283"/>
    </row>
    <row r="15" spans="1:75" ht="11.1" customHeight="1" x14ac:dyDescent="0.15">
      <c r="B15" s="2499"/>
      <c r="C15" s="1333"/>
      <c r="D15" s="1333"/>
      <c r="E15" s="1333"/>
      <c r="F15" s="1334"/>
      <c r="G15" s="1306"/>
      <c r="H15" s="1298"/>
      <c r="I15" s="1298"/>
      <c r="J15" s="1298"/>
      <c r="K15" s="1298"/>
      <c r="L15" s="2494"/>
      <c r="M15" s="2481"/>
      <c r="N15" s="2481"/>
      <c r="O15" s="2481"/>
      <c r="P15" s="2481"/>
      <c r="Q15" s="2481"/>
      <c r="R15" s="2482"/>
      <c r="S15" s="2480"/>
      <c r="T15" s="2481"/>
      <c r="U15" s="2481"/>
      <c r="V15" s="2481"/>
      <c r="W15" s="2481"/>
      <c r="X15" s="2481"/>
      <c r="Y15" s="2482"/>
      <c r="Z15" s="2480"/>
      <c r="AA15" s="2481"/>
      <c r="AB15" s="2481"/>
      <c r="AC15" s="2481"/>
      <c r="AD15" s="2481"/>
      <c r="AE15" s="2482"/>
      <c r="AF15" s="2480"/>
      <c r="AG15" s="2481"/>
      <c r="AH15" s="2481"/>
      <c r="AI15" s="2481"/>
      <c r="AJ15" s="2481"/>
      <c r="AK15" s="2482"/>
      <c r="AL15" s="2480"/>
      <c r="AM15" s="2481"/>
      <c r="AN15" s="2481"/>
      <c r="AO15" s="2481"/>
      <c r="AP15" s="2481"/>
      <c r="AQ15" s="2482"/>
      <c r="AR15" s="2480"/>
      <c r="AS15" s="2481"/>
      <c r="AT15" s="2481"/>
      <c r="AU15" s="2481"/>
      <c r="AV15" s="2481"/>
      <c r="AW15" s="2481"/>
      <c r="AX15" s="2482"/>
      <c r="AY15" s="2480"/>
      <c r="AZ15" s="2481"/>
      <c r="BA15" s="2481"/>
      <c r="BB15" s="2481"/>
      <c r="BC15" s="2481"/>
      <c r="BD15" s="2482"/>
      <c r="BE15" s="2480"/>
      <c r="BF15" s="2481"/>
      <c r="BG15" s="2481"/>
      <c r="BH15" s="2481"/>
      <c r="BI15" s="2481"/>
      <c r="BJ15" s="2482"/>
      <c r="BK15" s="2480"/>
      <c r="BL15" s="2481"/>
      <c r="BM15" s="2481"/>
      <c r="BN15" s="2481"/>
      <c r="BO15" s="2481"/>
      <c r="BP15" s="2493"/>
      <c r="BQ15" s="283"/>
      <c r="BR15" s="283"/>
      <c r="BS15" s="283"/>
      <c r="BT15" s="283"/>
      <c r="BU15" s="283"/>
      <c r="BV15" s="283"/>
      <c r="BW15" s="283"/>
    </row>
    <row r="16" spans="1:75" ht="11.1" customHeight="1" x14ac:dyDescent="0.15">
      <c r="B16" s="2498"/>
      <c r="C16" s="1336"/>
      <c r="D16" s="1336"/>
      <c r="E16" s="1336"/>
      <c r="F16" s="1337"/>
      <c r="G16" s="1306"/>
      <c r="H16" s="1298"/>
      <c r="I16" s="1298"/>
      <c r="J16" s="1298"/>
      <c r="K16" s="1298"/>
      <c r="L16" s="2494"/>
      <c r="M16" s="2478"/>
      <c r="N16" s="2478"/>
      <c r="O16" s="2478"/>
      <c r="P16" s="2478"/>
      <c r="Q16" s="2478"/>
      <c r="R16" s="2479"/>
      <c r="S16" s="2477"/>
      <c r="T16" s="2478"/>
      <c r="U16" s="2478"/>
      <c r="V16" s="2478"/>
      <c r="W16" s="2478"/>
      <c r="X16" s="2478"/>
      <c r="Y16" s="2479"/>
      <c r="Z16" s="2477"/>
      <c r="AA16" s="2478"/>
      <c r="AB16" s="2478"/>
      <c r="AC16" s="2478"/>
      <c r="AD16" s="2478"/>
      <c r="AE16" s="2479"/>
      <c r="AF16" s="2477"/>
      <c r="AG16" s="2478"/>
      <c r="AH16" s="2478"/>
      <c r="AI16" s="2478"/>
      <c r="AJ16" s="2478"/>
      <c r="AK16" s="2479"/>
      <c r="AL16" s="2477"/>
      <c r="AM16" s="2478"/>
      <c r="AN16" s="2478"/>
      <c r="AO16" s="2478"/>
      <c r="AP16" s="2478"/>
      <c r="AQ16" s="2479"/>
      <c r="AR16" s="2477"/>
      <c r="AS16" s="2478"/>
      <c r="AT16" s="2478"/>
      <c r="AU16" s="2478"/>
      <c r="AV16" s="2478"/>
      <c r="AW16" s="2478"/>
      <c r="AX16" s="2479"/>
      <c r="AY16" s="2477"/>
      <c r="AZ16" s="2478"/>
      <c r="BA16" s="2478"/>
      <c r="BB16" s="2478"/>
      <c r="BC16" s="2478"/>
      <c r="BD16" s="2479"/>
      <c r="BE16" s="2477"/>
      <c r="BF16" s="2478"/>
      <c r="BG16" s="2478"/>
      <c r="BH16" s="2478"/>
      <c r="BI16" s="2478"/>
      <c r="BJ16" s="2479"/>
      <c r="BK16" s="2477"/>
      <c r="BL16" s="2478"/>
      <c r="BM16" s="2478"/>
      <c r="BN16" s="2478"/>
      <c r="BO16" s="2478"/>
      <c r="BP16" s="2492"/>
      <c r="BQ16" s="283"/>
      <c r="BR16" s="283"/>
      <c r="BS16" s="283"/>
      <c r="BT16" s="283"/>
      <c r="BU16" s="283"/>
      <c r="BV16" s="283"/>
      <c r="BW16" s="283"/>
    </row>
    <row r="17" spans="2:75" ht="11.1" customHeight="1" x14ac:dyDescent="0.15">
      <c r="B17" s="2499"/>
      <c r="C17" s="1333"/>
      <c r="D17" s="1333"/>
      <c r="E17" s="1333"/>
      <c r="F17" s="1334"/>
      <c r="G17" s="1306"/>
      <c r="H17" s="1298"/>
      <c r="I17" s="1298"/>
      <c r="J17" s="1298"/>
      <c r="K17" s="1298"/>
      <c r="L17" s="2494"/>
      <c r="M17" s="2481"/>
      <c r="N17" s="2481"/>
      <c r="O17" s="2481"/>
      <c r="P17" s="2481"/>
      <c r="Q17" s="2481"/>
      <c r="R17" s="2482"/>
      <c r="S17" s="2480"/>
      <c r="T17" s="2481"/>
      <c r="U17" s="2481"/>
      <c r="V17" s="2481"/>
      <c r="W17" s="2481"/>
      <c r="X17" s="2481"/>
      <c r="Y17" s="2482"/>
      <c r="Z17" s="2480"/>
      <c r="AA17" s="2481"/>
      <c r="AB17" s="2481"/>
      <c r="AC17" s="2481"/>
      <c r="AD17" s="2481"/>
      <c r="AE17" s="2482"/>
      <c r="AF17" s="2480"/>
      <c r="AG17" s="2481"/>
      <c r="AH17" s="2481"/>
      <c r="AI17" s="2481"/>
      <c r="AJ17" s="2481"/>
      <c r="AK17" s="2482"/>
      <c r="AL17" s="2480"/>
      <c r="AM17" s="2481"/>
      <c r="AN17" s="2481"/>
      <c r="AO17" s="2481"/>
      <c r="AP17" s="2481"/>
      <c r="AQ17" s="2482"/>
      <c r="AR17" s="2480"/>
      <c r="AS17" s="2481"/>
      <c r="AT17" s="2481"/>
      <c r="AU17" s="2481"/>
      <c r="AV17" s="2481"/>
      <c r="AW17" s="2481"/>
      <c r="AX17" s="2482"/>
      <c r="AY17" s="2480"/>
      <c r="AZ17" s="2481"/>
      <c r="BA17" s="2481"/>
      <c r="BB17" s="2481"/>
      <c r="BC17" s="2481"/>
      <c r="BD17" s="2482"/>
      <c r="BE17" s="2480"/>
      <c r="BF17" s="2481"/>
      <c r="BG17" s="2481"/>
      <c r="BH17" s="2481"/>
      <c r="BI17" s="2481"/>
      <c r="BJ17" s="2482"/>
      <c r="BK17" s="2480"/>
      <c r="BL17" s="2481"/>
      <c r="BM17" s="2481"/>
      <c r="BN17" s="2481"/>
      <c r="BO17" s="2481"/>
      <c r="BP17" s="2493"/>
      <c r="BQ17" s="283"/>
      <c r="BR17" s="283"/>
      <c r="BS17" s="283"/>
      <c r="BT17" s="283"/>
      <c r="BU17" s="283"/>
      <c r="BV17" s="283"/>
      <c r="BW17" s="283"/>
    </row>
    <row r="18" spans="2:75" ht="11.1" customHeight="1" x14ac:dyDescent="0.15">
      <c r="B18" s="2498"/>
      <c r="C18" s="1336"/>
      <c r="D18" s="1336"/>
      <c r="E18" s="1336"/>
      <c r="F18" s="1337"/>
      <c r="G18" s="1306"/>
      <c r="H18" s="1298"/>
      <c r="I18" s="1298"/>
      <c r="J18" s="1298"/>
      <c r="K18" s="1298"/>
      <c r="L18" s="2494"/>
      <c r="M18" s="2478"/>
      <c r="N18" s="2478"/>
      <c r="O18" s="2478"/>
      <c r="P18" s="2478"/>
      <c r="Q18" s="2478"/>
      <c r="R18" s="2479"/>
      <c r="S18" s="2477"/>
      <c r="T18" s="2478"/>
      <c r="U18" s="2478"/>
      <c r="V18" s="2478"/>
      <c r="W18" s="2478"/>
      <c r="X18" s="2478"/>
      <c r="Y18" s="2479"/>
      <c r="Z18" s="2477"/>
      <c r="AA18" s="2478"/>
      <c r="AB18" s="2478"/>
      <c r="AC18" s="2478"/>
      <c r="AD18" s="2478"/>
      <c r="AE18" s="2479"/>
      <c r="AF18" s="2477"/>
      <c r="AG18" s="2478"/>
      <c r="AH18" s="2478"/>
      <c r="AI18" s="2478"/>
      <c r="AJ18" s="2478"/>
      <c r="AK18" s="2479"/>
      <c r="AL18" s="2477"/>
      <c r="AM18" s="2478"/>
      <c r="AN18" s="2478"/>
      <c r="AO18" s="2478"/>
      <c r="AP18" s="2478"/>
      <c r="AQ18" s="2479"/>
      <c r="AR18" s="2477"/>
      <c r="AS18" s="2478"/>
      <c r="AT18" s="2478"/>
      <c r="AU18" s="2478"/>
      <c r="AV18" s="2478"/>
      <c r="AW18" s="2478"/>
      <c r="AX18" s="2479"/>
      <c r="AY18" s="2477"/>
      <c r="AZ18" s="2478"/>
      <c r="BA18" s="2478"/>
      <c r="BB18" s="2478"/>
      <c r="BC18" s="2478"/>
      <c r="BD18" s="2479"/>
      <c r="BE18" s="2477"/>
      <c r="BF18" s="2478"/>
      <c r="BG18" s="2478"/>
      <c r="BH18" s="2478"/>
      <c r="BI18" s="2478"/>
      <c r="BJ18" s="2479"/>
      <c r="BK18" s="2477"/>
      <c r="BL18" s="2478"/>
      <c r="BM18" s="2478"/>
      <c r="BN18" s="2478"/>
      <c r="BO18" s="2478"/>
      <c r="BP18" s="2492"/>
      <c r="BQ18" s="283"/>
      <c r="BR18" s="283"/>
      <c r="BS18" s="283"/>
      <c r="BT18" s="283"/>
      <c r="BU18" s="283"/>
      <c r="BV18" s="283"/>
      <c r="BW18" s="283"/>
    </row>
    <row r="19" spans="2:75" ht="11.1" customHeight="1" x14ac:dyDescent="0.15">
      <c r="B19" s="2499"/>
      <c r="C19" s="1333"/>
      <c r="D19" s="1333"/>
      <c r="E19" s="1333"/>
      <c r="F19" s="1334"/>
      <c r="G19" s="1306"/>
      <c r="H19" s="1298"/>
      <c r="I19" s="1298"/>
      <c r="J19" s="1298"/>
      <c r="K19" s="1298"/>
      <c r="L19" s="2494"/>
      <c r="M19" s="2481"/>
      <c r="N19" s="2481"/>
      <c r="O19" s="2481"/>
      <c r="P19" s="2481"/>
      <c r="Q19" s="2481"/>
      <c r="R19" s="2482"/>
      <c r="S19" s="2480"/>
      <c r="T19" s="2481"/>
      <c r="U19" s="2481"/>
      <c r="V19" s="2481"/>
      <c r="W19" s="2481"/>
      <c r="X19" s="2481"/>
      <c r="Y19" s="2482"/>
      <c r="Z19" s="2480"/>
      <c r="AA19" s="2481"/>
      <c r="AB19" s="2481"/>
      <c r="AC19" s="2481"/>
      <c r="AD19" s="2481"/>
      <c r="AE19" s="2482"/>
      <c r="AF19" s="2480"/>
      <c r="AG19" s="2481"/>
      <c r="AH19" s="2481"/>
      <c r="AI19" s="2481"/>
      <c r="AJ19" s="2481"/>
      <c r="AK19" s="2482"/>
      <c r="AL19" s="2480"/>
      <c r="AM19" s="2481"/>
      <c r="AN19" s="2481"/>
      <c r="AO19" s="2481"/>
      <c r="AP19" s="2481"/>
      <c r="AQ19" s="2482"/>
      <c r="AR19" s="2480"/>
      <c r="AS19" s="2481"/>
      <c r="AT19" s="2481"/>
      <c r="AU19" s="2481"/>
      <c r="AV19" s="2481"/>
      <c r="AW19" s="2481"/>
      <c r="AX19" s="2482"/>
      <c r="AY19" s="2480"/>
      <c r="AZ19" s="2481"/>
      <c r="BA19" s="2481"/>
      <c r="BB19" s="2481"/>
      <c r="BC19" s="2481"/>
      <c r="BD19" s="2482"/>
      <c r="BE19" s="2480"/>
      <c r="BF19" s="2481"/>
      <c r="BG19" s="2481"/>
      <c r="BH19" s="2481"/>
      <c r="BI19" s="2481"/>
      <c r="BJ19" s="2482"/>
      <c r="BK19" s="2480"/>
      <c r="BL19" s="2481"/>
      <c r="BM19" s="2481"/>
      <c r="BN19" s="2481"/>
      <c r="BO19" s="2481"/>
      <c r="BP19" s="2493"/>
      <c r="BQ19" s="283"/>
      <c r="BR19" s="283"/>
      <c r="BS19" s="283"/>
      <c r="BT19" s="283"/>
      <c r="BU19" s="283"/>
      <c r="BV19" s="283"/>
      <c r="BW19" s="283"/>
    </row>
    <row r="20" spans="2:75" ht="11.1" customHeight="1" x14ac:dyDescent="0.15">
      <c r="B20" s="2498"/>
      <c r="C20" s="1336"/>
      <c r="D20" s="1336"/>
      <c r="E20" s="1336"/>
      <c r="F20" s="1337"/>
      <c r="G20" s="1306"/>
      <c r="H20" s="1298"/>
      <c r="I20" s="1298"/>
      <c r="J20" s="1298"/>
      <c r="K20" s="1298"/>
      <c r="L20" s="2494"/>
      <c r="M20" s="2478"/>
      <c r="N20" s="2478"/>
      <c r="O20" s="2478"/>
      <c r="P20" s="2478"/>
      <c r="Q20" s="2478"/>
      <c r="R20" s="2479"/>
      <c r="S20" s="2477"/>
      <c r="T20" s="2478"/>
      <c r="U20" s="2478"/>
      <c r="V20" s="2478"/>
      <c r="W20" s="2478"/>
      <c r="X20" s="2478"/>
      <c r="Y20" s="2479"/>
      <c r="Z20" s="2477"/>
      <c r="AA20" s="2478"/>
      <c r="AB20" s="2478"/>
      <c r="AC20" s="2478"/>
      <c r="AD20" s="2478"/>
      <c r="AE20" s="2479"/>
      <c r="AF20" s="2477"/>
      <c r="AG20" s="2478"/>
      <c r="AH20" s="2478"/>
      <c r="AI20" s="2478"/>
      <c r="AJ20" s="2478"/>
      <c r="AK20" s="2479"/>
      <c r="AL20" s="2477"/>
      <c r="AM20" s="2478"/>
      <c r="AN20" s="2478"/>
      <c r="AO20" s="2478"/>
      <c r="AP20" s="2478"/>
      <c r="AQ20" s="2479"/>
      <c r="AR20" s="2477"/>
      <c r="AS20" s="2478"/>
      <c r="AT20" s="2478"/>
      <c r="AU20" s="2478"/>
      <c r="AV20" s="2478"/>
      <c r="AW20" s="2478"/>
      <c r="AX20" s="2479"/>
      <c r="AY20" s="2477"/>
      <c r="AZ20" s="2478"/>
      <c r="BA20" s="2478"/>
      <c r="BB20" s="2478"/>
      <c r="BC20" s="2478"/>
      <c r="BD20" s="2479"/>
      <c r="BE20" s="2477"/>
      <c r="BF20" s="2478"/>
      <c r="BG20" s="2478"/>
      <c r="BH20" s="2478"/>
      <c r="BI20" s="2478"/>
      <c r="BJ20" s="2479"/>
      <c r="BK20" s="2477"/>
      <c r="BL20" s="2478"/>
      <c r="BM20" s="2478"/>
      <c r="BN20" s="2478"/>
      <c r="BO20" s="2478"/>
      <c r="BP20" s="2492"/>
      <c r="BQ20" s="283"/>
      <c r="BR20" s="283"/>
      <c r="BS20" s="283"/>
      <c r="BT20" s="283"/>
      <c r="BU20" s="283"/>
      <c r="BV20" s="283"/>
      <c r="BW20" s="283"/>
    </row>
    <row r="21" spans="2:75" ht="11.1" customHeight="1" x14ac:dyDescent="0.15">
      <c r="B21" s="2499"/>
      <c r="C21" s="1333"/>
      <c r="D21" s="1333"/>
      <c r="E21" s="1333"/>
      <c r="F21" s="1334"/>
      <c r="G21" s="1306"/>
      <c r="H21" s="1298"/>
      <c r="I21" s="1298"/>
      <c r="J21" s="1298"/>
      <c r="K21" s="1298"/>
      <c r="L21" s="2494"/>
      <c r="M21" s="2481"/>
      <c r="N21" s="2481"/>
      <c r="O21" s="2481"/>
      <c r="P21" s="2481"/>
      <c r="Q21" s="2481"/>
      <c r="R21" s="2482"/>
      <c r="S21" s="2480"/>
      <c r="T21" s="2481"/>
      <c r="U21" s="2481"/>
      <c r="V21" s="2481"/>
      <c r="W21" s="2481"/>
      <c r="X21" s="2481"/>
      <c r="Y21" s="2482"/>
      <c r="Z21" s="2480"/>
      <c r="AA21" s="2481"/>
      <c r="AB21" s="2481"/>
      <c r="AC21" s="2481"/>
      <c r="AD21" s="2481"/>
      <c r="AE21" s="2482"/>
      <c r="AF21" s="2480"/>
      <c r="AG21" s="2481"/>
      <c r="AH21" s="2481"/>
      <c r="AI21" s="2481"/>
      <c r="AJ21" s="2481"/>
      <c r="AK21" s="2482"/>
      <c r="AL21" s="2480"/>
      <c r="AM21" s="2481"/>
      <c r="AN21" s="2481"/>
      <c r="AO21" s="2481"/>
      <c r="AP21" s="2481"/>
      <c r="AQ21" s="2482"/>
      <c r="AR21" s="2480"/>
      <c r="AS21" s="2481"/>
      <c r="AT21" s="2481"/>
      <c r="AU21" s="2481"/>
      <c r="AV21" s="2481"/>
      <c r="AW21" s="2481"/>
      <c r="AX21" s="2482"/>
      <c r="AY21" s="2480"/>
      <c r="AZ21" s="2481"/>
      <c r="BA21" s="2481"/>
      <c r="BB21" s="2481"/>
      <c r="BC21" s="2481"/>
      <c r="BD21" s="2482"/>
      <c r="BE21" s="2480"/>
      <c r="BF21" s="2481"/>
      <c r="BG21" s="2481"/>
      <c r="BH21" s="2481"/>
      <c r="BI21" s="2481"/>
      <c r="BJ21" s="2482"/>
      <c r="BK21" s="2480"/>
      <c r="BL21" s="2481"/>
      <c r="BM21" s="2481"/>
      <c r="BN21" s="2481"/>
      <c r="BO21" s="2481"/>
      <c r="BP21" s="2493"/>
      <c r="BQ21" s="283"/>
      <c r="BR21" s="283"/>
      <c r="BS21" s="283"/>
      <c r="BT21" s="283"/>
      <c r="BU21" s="283"/>
      <c r="BV21" s="283"/>
      <c r="BW21" s="283"/>
    </row>
    <row r="22" spans="2:75" ht="11.1" customHeight="1" x14ac:dyDescent="0.15">
      <c r="B22" s="2498"/>
      <c r="C22" s="1336"/>
      <c r="D22" s="1336"/>
      <c r="E22" s="1336"/>
      <c r="F22" s="1337"/>
      <c r="G22" s="1306"/>
      <c r="H22" s="1298"/>
      <c r="I22" s="1298"/>
      <c r="J22" s="1298"/>
      <c r="K22" s="1298"/>
      <c r="L22" s="2494"/>
      <c r="M22" s="2478"/>
      <c r="N22" s="2478"/>
      <c r="O22" s="2478"/>
      <c r="P22" s="2478"/>
      <c r="Q22" s="2478"/>
      <c r="R22" s="2479"/>
      <c r="S22" s="2477"/>
      <c r="T22" s="2478"/>
      <c r="U22" s="2478"/>
      <c r="V22" s="2478"/>
      <c r="W22" s="2478"/>
      <c r="X22" s="2478"/>
      <c r="Y22" s="2479"/>
      <c r="Z22" s="2477"/>
      <c r="AA22" s="2478"/>
      <c r="AB22" s="2478"/>
      <c r="AC22" s="2478"/>
      <c r="AD22" s="2478"/>
      <c r="AE22" s="2479"/>
      <c r="AF22" s="2477"/>
      <c r="AG22" s="2478"/>
      <c r="AH22" s="2478"/>
      <c r="AI22" s="2478"/>
      <c r="AJ22" s="2478"/>
      <c r="AK22" s="2479"/>
      <c r="AL22" s="2477"/>
      <c r="AM22" s="2478"/>
      <c r="AN22" s="2478"/>
      <c r="AO22" s="2478"/>
      <c r="AP22" s="2478"/>
      <c r="AQ22" s="2479"/>
      <c r="AR22" s="2477"/>
      <c r="AS22" s="2478"/>
      <c r="AT22" s="2478"/>
      <c r="AU22" s="2478"/>
      <c r="AV22" s="2478"/>
      <c r="AW22" s="2478"/>
      <c r="AX22" s="2479"/>
      <c r="AY22" s="2477"/>
      <c r="AZ22" s="2478"/>
      <c r="BA22" s="2478"/>
      <c r="BB22" s="2478"/>
      <c r="BC22" s="2478"/>
      <c r="BD22" s="2479"/>
      <c r="BE22" s="2477"/>
      <c r="BF22" s="2478"/>
      <c r="BG22" s="2478"/>
      <c r="BH22" s="2478"/>
      <c r="BI22" s="2478"/>
      <c r="BJ22" s="2479"/>
      <c r="BK22" s="2477"/>
      <c r="BL22" s="2478"/>
      <c r="BM22" s="2478"/>
      <c r="BN22" s="2478"/>
      <c r="BO22" s="2478"/>
      <c r="BP22" s="2492"/>
      <c r="BQ22" s="283"/>
      <c r="BR22" s="283"/>
      <c r="BS22" s="283"/>
      <c r="BT22" s="283"/>
      <c r="BU22" s="283"/>
      <c r="BV22" s="283"/>
      <c r="BW22" s="283"/>
    </row>
    <row r="23" spans="2:75" ht="11.1" customHeight="1" x14ac:dyDescent="0.15">
      <c r="B23" s="2499"/>
      <c r="C23" s="1333"/>
      <c r="D23" s="1333"/>
      <c r="E23" s="1333"/>
      <c r="F23" s="1334"/>
      <c r="G23" s="1306"/>
      <c r="H23" s="1298"/>
      <c r="I23" s="1298"/>
      <c r="J23" s="1298"/>
      <c r="K23" s="1298"/>
      <c r="L23" s="2494"/>
      <c r="M23" s="2481"/>
      <c r="N23" s="2481"/>
      <c r="O23" s="2481"/>
      <c r="P23" s="2481"/>
      <c r="Q23" s="2481"/>
      <c r="R23" s="2482"/>
      <c r="S23" s="2480"/>
      <c r="T23" s="2481"/>
      <c r="U23" s="2481"/>
      <c r="V23" s="2481"/>
      <c r="W23" s="2481"/>
      <c r="X23" s="2481"/>
      <c r="Y23" s="2482"/>
      <c r="Z23" s="2480"/>
      <c r="AA23" s="2481"/>
      <c r="AB23" s="2481"/>
      <c r="AC23" s="2481"/>
      <c r="AD23" s="2481"/>
      <c r="AE23" s="2482"/>
      <c r="AF23" s="2480"/>
      <c r="AG23" s="2481"/>
      <c r="AH23" s="2481"/>
      <c r="AI23" s="2481"/>
      <c r="AJ23" s="2481"/>
      <c r="AK23" s="2482"/>
      <c r="AL23" s="2480"/>
      <c r="AM23" s="2481"/>
      <c r="AN23" s="2481"/>
      <c r="AO23" s="2481"/>
      <c r="AP23" s="2481"/>
      <c r="AQ23" s="2482"/>
      <c r="AR23" s="2480"/>
      <c r="AS23" s="2481"/>
      <c r="AT23" s="2481"/>
      <c r="AU23" s="2481"/>
      <c r="AV23" s="2481"/>
      <c r="AW23" s="2481"/>
      <c r="AX23" s="2482"/>
      <c r="AY23" s="2480"/>
      <c r="AZ23" s="2481"/>
      <c r="BA23" s="2481"/>
      <c r="BB23" s="2481"/>
      <c r="BC23" s="2481"/>
      <c r="BD23" s="2482"/>
      <c r="BE23" s="2480"/>
      <c r="BF23" s="2481"/>
      <c r="BG23" s="2481"/>
      <c r="BH23" s="2481"/>
      <c r="BI23" s="2481"/>
      <c r="BJ23" s="2482"/>
      <c r="BK23" s="2480"/>
      <c r="BL23" s="2481"/>
      <c r="BM23" s="2481"/>
      <c r="BN23" s="2481"/>
      <c r="BO23" s="2481"/>
      <c r="BP23" s="2493"/>
      <c r="BQ23" s="283"/>
      <c r="BR23" s="283"/>
      <c r="BS23" s="283"/>
      <c r="BT23" s="283"/>
      <c r="BU23" s="283"/>
      <c r="BV23" s="283"/>
      <c r="BW23" s="283"/>
    </row>
    <row r="24" spans="2:75" ht="11.1" customHeight="1" x14ac:dyDescent="0.15">
      <c r="B24" s="2498"/>
      <c r="C24" s="1336"/>
      <c r="D24" s="1336"/>
      <c r="E24" s="1336"/>
      <c r="F24" s="1337"/>
      <c r="G24" s="2486"/>
      <c r="H24" s="1914"/>
      <c r="I24" s="1914"/>
      <c r="J24" s="1914"/>
      <c r="K24" s="1914"/>
      <c r="L24" s="1295"/>
      <c r="M24" s="2478"/>
      <c r="N24" s="2478"/>
      <c r="O24" s="2478"/>
      <c r="P24" s="2478"/>
      <c r="Q24" s="2478"/>
      <c r="R24" s="2479"/>
      <c r="S24" s="2477"/>
      <c r="T24" s="2478"/>
      <c r="U24" s="2478"/>
      <c r="V24" s="2478"/>
      <c r="W24" s="2478"/>
      <c r="X24" s="2478"/>
      <c r="Y24" s="2479"/>
      <c r="Z24" s="2477"/>
      <c r="AA24" s="2478"/>
      <c r="AB24" s="2478"/>
      <c r="AC24" s="2478"/>
      <c r="AD24" s="2478"/>
      <c r="AE24" s="2479"/>
      <c r="AF24" s="2477"/>
      <c r="AG24" s="2478"/>
      <c r="AH24" s="2478"/>
      <c r="AI24" s="2478"/>
      <c r="AJ24" s="2478"/>
      <c r="AK24" s="2479"/>
      <c r="AL24" s="2477"/>
      <c r="AM24" s="2478"/>
      <c r="AN24" s="2478"/>
      <c r="AO24" s="2478"/>
      <c r="AP24" s="2478"/>
      <c r="AQ24" s="2479"/>
      <c r="AR24" s="2477"/>
      <c r="AS24" s="2478"/>
      <c r="AT24" s="2478"/>
      <c r="AU24" s="2478"/>
      <c r="AV24" s="2478"/>
      <c r="AW24" s="2478"/>
      <c r="AX24" s="2479"/>
      <c r="AY24" s="2477"/>
      <c r="AZ24" s="2478"/>
      <c r="BA24" s="2478"/>
      <c r="BB24" s="2478"/>
      <c r="BC24" s="2478"/>
      <c r="BD24" s="2479"/>
      <c r="BE24" s="2477"/>
      <c r="BF24" s="2478"/>
      <c r="BG24" s="2478"/>
      <c r="BH24" s="2478"/>
      <c r="BI24" s="2478"/>
      <c r="BJ24" s="2479"/>
      <c r="BK24" s="2477"/>
      <c r="BL24" s="2478"/>
      <c r="BM24" s="2478"/>
      <c r="BN24" s="2478"/>
      <c r="BO24" s="2478"/>
      <c r="BP24" s="2492"/>
      <c r="BQ24" s="283"/>
      <c r="BR24" s="283"/>
      <c r="BS24" s="283"/>
      <c r="BT24" s="283"/>
      <c r="BU24" s="283"/>
      <c r="BV24" s="283"/>
      <c r="BW24" s="283"/>
    </row>
    <row r="25" spans="2:75" ht="11.1" customHeight="1" x14ac:dyDescent="0.15">
      <c r="B25" s="2499"/>
      <c r="C25" s="1333"/>
      <c r="D25" s="1333"/>
      <c r="E25" s="1333"/>
      <c r="F25" s="1334"/>
      <c r="G25" s="1332"/>
      <c r="H25" s="1333"/>
      <c r="I25" s="1333"/>
      <c r="J25" s="1333"/>
      <c r="K25" s="1333"/>
      <c r="L25" s="2507"/>
      <c r="M25" s="2481"/>
      <c r="N25" s="2481"/>
      <c r="O25" s="2481"/>
      <c r="P25" s="2481"/>
      <c r="Q25" s="2481"/>
      <c r="R25" s="2482"/>
      <c r="S25" s="2480"/>
      <c r="T25" s="2481"/>
      <c r="U25" s="2481"/>
      <c r="V25" s="2481"/>
      <c r="W25" s="2481"/>
      <c r="X25" s="2481"/>
      <c r="Y25" s="2482"/>
      <c r="Z25" s="2480"/>
      <c r="AA25" s="2481"/>
      <c r="AB25" s="2481"/>
      <c r="AC25" s="2481"/>
      <c r="AD25" s="2481"/>
      <c r="AE25" s="2482"/>
      <c r="AF25" s="2480"/>
      <c r="AG25" s="2481"/>
      <c r="AH25" s="2481"/>
      <c r="AI25" s="2481"/>
      <c r="AJ25" s="2481"/>
      <c r="AK25" s="2482"/>
      <c r="AL25" s="2480"/>
      <c r="AM25" s="2481"/>
      <c r="AN25" s="2481"/>
      <c r="AO25" s="2481"/>
      <c r="AP25" s="2481"/>
      <c r="AQ25" s="2482"/>
      <c r="AR25" s="2480"/>
      <c r="AS25" s="2481"/>
      <c r="AT25" s="2481"/>
      <c r="AU25" s="2481"/>
      <c r="AV25" s="2481"/>
      <c r="AW25" s="2481"/>
      <c r="AX25" s="2482"/>
      <c r="AY25" s="2480"/>
      <c r="AZ25" s="2481"/>
      <c r="BA25" s="2481"/>
      <c r="BB25" s="2481"/>
      <c r="BC25" s="2481"/>
      <c r="BD25" s="2482"/>
      <c r="BE25" s="2480"/>
      <c r="BF25" s="2481"/>
      <c r="BG25" s="2481"/>
      <c r="BH25" s="2481"/>
      <c r="BI25" s="2481"/>
      <c r="BJ25" s="2482"/>
      <c r="BK25" s="2480"/>
      <c r="BL25" s="2481"/>
      <c r="BM25" s="2481"/>
      <c r="BN25" s="2481"/>
      <c r="BO25" s="2481"/>
      <c r="BP25" s="2493"/>
      <c r="BQ25" s="283"/>
      <c r="BR25" s="283"/>
      <c r="BS25" s="283"/>
      <c r="BT25" s="283"/>
      <c r="BU25" s="283"/>
      <c r="BV25" s="283"/>
      <c r="BW25" s="283"/>
    </row>
    <row r="26" spans="2:75" ht="11.1" customHeight="1" x14ac:dyDescent="0.15">
      <c r="B26" s="2498" t="s">
        <v>698</v>
      </c>
      <c r="C26" s="1336"/>
      <c r="D26" s="1336"/>
      <c r="E26" s="1336"/>
      <c r="F26" s="1336"/>
      <c r="G26" s="1336"/>
      <c r="H26" s="1336"/>
      <c r="I26" s="1336"/>
      <c r="J26" s="1336"/>
      <c r="K26" s="1336"/>
      <c r="L26" s="299"/>
      <c r="M26" s="2478">
        <f t="shared" ref="M26" si="0">SUM(M12:R25)</f>
        <v>9</v>
      </c>
      <c r="N26" s="2478"/>
      <c r="O26" s="2478"/>
      <c r="P26" s="2478"/>
      <c r="Q26" s="2478"/>
      <c r="R26" s="2479"/>
      <c r="S26" s="2477">
        <f t="shared" ref="S26" si="1">SUM(S12:Y25)</f>
        <v>34</v>
      </c>
      <c r="T26" s="2478"/>
      <c r="U26" s="2478"/>
      <c r="V26" s="2478"/>
      <c r="W26" s="2478"/>
      <c r="X26" s="2478"/>
      <c r="Y26" s="2479"/>
      <c r="Z26" s="2477">
        <f t="shared" ref="Z26" si="2">SUM(Z12:AE25)</f>
        <v>38</v>
      </c>
      <c r="AA26" s="2478"/>
      <c r="AB26" s="2478"/>
      <c r="AC26" s="2478"/>
      <c r="AD26" s="2478"/>
      <c r="AE26" s="2479"/>
      <c r="AF26" s="2477">
        <f t="shared" ref="AF26" si="3">SUM(AF12:AK25)</f>
        <v>5</v>
      </c>
      <c r="AG26" s="2478"/>
      <c r="AH26" s="2478"/>
      <c r="AI26" s="2478"/>
      <c r="AJ26" s="2478"/>
      <c r="AK26" s="2479"/>
      <c r="AL26" s="2477">
        <f t="shared" ref="AL26" si="4">SUM(AL12:AQ25)</f>
        <v>35.299999999999997</v>
      </c>
      <c r="AM26" s="2478"/>
      <c r="AN26" s="2478"/>
      <c r="AO26" s="2478"/>
      <c r="AP26" s="2478"/>
      <c r="AQ26" s="2479"/>
      <c r="AR26" s="2477">
        <f t="shared" ref="AR26" si="5">SUM(AR12:AX25)</f>
        <v>43</v>
      </c>
      <c r="AS26" s="2478"/>
      <c r="AT26" s="2478"/>
      <c r="AU26" s="2478"/>
      <c r="AV26" s="2478"/>
      <c r="AW26" s="2478"/>
      <c r="AX26" s="2479"/>
      <c r="AY26" s="2477">
        <v>8</v>
      </c>
      <c r="AZ26" s="2478"/>
      <c r="BA26" s="2478"/>
      <c r="BB26" s="2478"/>
      <c r="BC26" s="2478"/>
      <c r="BD26" s="2479"/>
      <c r="BE26" s="2477">
        <v>33.799999999999997</v>
      </c>
      <c r="BF26" s="2478"/>
      <c r="BG26" s="2478"/>
      <c r="BH26" s="2478"/>
      <c r="BI26" s="2478"/>
      <c r="BJ26" s="2479"/>
      <c r="BK26" s="2477">
        <v>41</v>
      </c>
      <c r="BL26" s="2478"/>
      <c r="BM26" s="2478"/>
      <c r="BN26" s="2478"/>
      <c r="BO26" s="2478"/>
      <c r="BP26" s="2492"/>
      <c r="BQ26" s="283"/>
      <c r="BR26" s="283"/>
      <c r="BS26" s="283"/>
      <c r="BT26" s="283"/>
      <c r="BU26" s="283"/>
      <c r="BV26" s="283"/>
      <c r="BW26" s="283"/>
    </row>
    <row r="27" spans="2:75" ht="11.1" customHeight="1" x14ac:dyDescent="0.15">
      <c r="B27" s="1296"/>
      <c r="C27" s="1231"/>
      <c r="D27" s="1231"/>
      <c r="E27" s="1231"/>
      <c r="F27" s="1231"/>
      <c r="G27" s="1231"/>
      <c r="H27" s="1231"/>
      <c r="I27" s="1231"/>
      <c r="J27" s="1231"/>
      <c r="K27" s="1231"/>
      <c r="L27" s="300"/>
      <c r="M27" s="2484"/>
      <c r="N27" s="2484"/>
      <c r="O27" s="2484"/>
      <c r="P27" s="2484"/>
      <c r="Q27" s="2484"/>
      <c r="R27" s="2485"/>
      <c r="S27" s="2483"/>
      <c r="T27" s="2484"/>
      <c r="U27" s="2484"/>
      <c r="V27" s="2484"/>
      <c r="W27" s="2484"/>
      <c r="X27" s="2484"/>
      <c r="Y27" s="2485"/>
      <c r="Z27" s="2483"/>
      <c r="AA27" s="2484"/>
      <c r="AB27" s="2484"/>
      <c r="AC27" s="2484"/>
      <c r="AD27" s="2484"/>
      <c r="AE27" s="2485"/>
      <c r="AF27" s="2483"/>
      <c r="AG27" s="2484"/>
      <c r="AH27" s="2484"/>
      <c r="AI27" s="2484"/>
      <c r="AJ27" s="2484"/>
      <c r="AK27" s="2485"/>
      <c r="AL27" s="2483"/>
      <c r="AM27" s="2484"/>
      <c r="AN27" s="2484"/>
      <c r="AO27" s="2484"/>
      <c r="AP27" s="2484"/>
      <c r="AQ27" s="2485"/>
      <c r="AR27" s="2483"/>
      <c r="AS27" s="2484"/>
      <c r="AT27" s="2484"/>
      <c r="AU27" s="2484"/>
      <c r="AV27" s="2484"/>
      <c r="AW27" s="2484"/>
      <c r="AX27" s="2485"/>
      <c r="AY27" s="2483"/>
      <c r="AZ27" s="2484"/>
      <c r="BA27" s="2484"/>
      <c r="BB27" s="2484"/>
      <c r="BC27" s="2484"/>
      <c r="BD27" s="2485"/>
      <c r="BE27" s="2483"/>
      <c r="BF27" s="2484"/>
      <c r="BG27" s="2484"/>
      <c r="BH27" s="2484"/>
      <c r="BI27" s="2484"/>
      <c r="BJ27" s="2485"/>
      <c r="BK27" s="2483"/>
      <c r="BL27" s="2484"/>
      <c r="BM27" s="2484"/>
      <c r="BN27" s="2484"/>
      <c r="BO27" s="2484"/>
      <c r="BP27" s="2521"/>
      <c r="BQ27" s="283"/>
      <c r="BR27" s="283"/>
      <c r="BS27" s="283"/>
      <c r="BT27" s="283"/>
      <c r="BU27" s="283"/>
      <c r="BV27" s="283"/>
      <c r="BW27" s="283"/>
    </row>
    <row r="28" spans="2:75" ht="11.1" customHeight="1" x14ac:dyDescent="0.15">
      <c r="AQ28" s="283"/>
      <c r="AR28" s="283"/>
      <c r="AS28" s="283"/>
      <c r="AT28" s="283"/>
      <c r="AU28" s="283"/>
      <c r="AV28" s="283"/>
      <c r="AW28" s="283"/>
      <c r="AX28" s="283"/>
      <c r="BQ28" s="283"/>
      <c r="BR28" s="283"/>
      <c r="BS28" s="283"/>
      <c r="BT28" s="283"/>
      <c r="BU28" s="283"/>
      <c r="BV28" s="283"/>
      <c r="BW28" s="283"/>
    </row>
    <row r="29" spans="2:75" ht="11.1" customHeight="1" x14ac:dyDescent="0.15">
      <c r="AQ29" s="283"/>
      <c r="AR29" s="283"/>
      <c r="AS29" s="283"/>
      <c r="AT29" s="283"/>
      <c r="AU29" s="283"/>
      <c r="AV29" s="283"/>
      <c r="AW29" s="283"/>
      <c r="AX29" s="283"/>
      <c r="BQ29" s="283"/>
      <c r="BR29" s="283"/>
      <c r="BS29" s="283"/>
      <c r="BT29" s="283"/>
      <c r="BU29" s="283"/>
      <c r="BV29" s="283"/>
      <c r="BW29" s="283"/>
    </row>
    <row r="30" spans="2:75" ht="17.25" customHeight="1" x14ac:dyDescent="0.15">
      <c r="B30" s="2515" t="s">
        <v>1099</v>
      </c>
      <c r="C30" s="2515"/>
      <c r="D30" s="2515"/>
      <c r="E30" s="2515"/>
      <c r="F30" s="2515"/>
      <c r="G30" s="2515"/>
      <c r="H30" s="2515"/>
      <c r="I30" s="2515"/>
      <c r="J30" s="2515"/>
      <c r="K30" s="2515"/>
      <c r="L30" s="2515"/>
      <c r="M30" s="2515"/>
      <c r="N30" s="2515"/>
      <c r="O30" s="2515"/>
      <c r="P30" s="2515"/>
      <c r="Q30" s="2515"/>
      <c r="R30" s="2515"/>
      <c r="S30" s="2515"/>
      <c r="T30" s="2515"/>
      <c r="U30" s="2515"/>
      <c r="V30" s="2515"/>
      <c r="W30" s="2515"/>
      <c r="X30" s="2515"/>
      <c r="Y30" s="2515"/>
      <c r="Z30" s="2515"/>
      <c r="AA30" s="2515"/>
      <c r="AB30" s="2515"/>
      <c r="AC30" s="2515"/>
      <c r="AD30" s="2515"/>
      <c r="AQ30" s="283"/>
      <c r="AR30" s="283"/>
      <c r="AS30" s="283"/>
      <c r="AT30" s="283"/>
      <c r="AU30" s="283"/>
      <c r="AV30" s="283"/>
      <c r="AW30" s="283"/>
      <c r="AX30" s="283"/>
      <c r="BL30" s="2529" t="s">
        <v>699</v>
      </c>
      <c r="BM30" s="2529"/>
      <c r="BN30" s="2529"/>
      <c r="BO30" s="2529"/>
      <c r="BQ30" s="283"/>
      <c r="BR30" s="301"/>
      <c r="BS30" s="301"/>
      <c r="BT30" s="301"/>
      <c r="BU30" s="301"/>
      <c r="BV30" s="283"/>
      <c r="BW30" s="283"/>
    </row>
    <row r="31" spans="2:75" ht="2.25" customHeight="1" x14ac:dyDescent="0.15">
      <c r="M31" s="283"/>
      <c r="N31" s="283"/>
      <c r="O31" s="283"/>
      <c r="P31" s="283"/>
      <c r="Q31" s="283"/>
      <c r="R31" s="283"/>
      <c r="S31" s="283"/>
      <c r="T31" s="283"/>
      <c r="U31" s="283"/>
      <c r="AQ31" s="283"/>
      <c r="AR31" s="283"/>
      <c r="AS31" s="283"/>
      <c r="AT31" s="283"/>
      <c r="AU31" s="283"/>
      <c r="AV31" s="283"/>
      <c r="AW31" s="283"/>
      <c r="AX31" s="283"/>
      <c r="BI31" s="283"/>
      <c r="BJ31" s="283"/>
      <c r="BS31" s="283"/>
      <c r="BT31" s="283"/>
      <c r="BU31" s="283"/>
      <c r="BV31" s="283"/>
      <c r="BW31" s="283"/>
    </row>
    <row r="32" spans="2:75" ht="11.1" customHeight="1" x14ac:dyDescent="0.15">
      <c r="B32" s="1292" t="s">
        <v>688</v>
      </c>
      <c r="C32" s="1330"/>
      <c r="D32" s="1330"/>
      <c r="E32" s="1330"/>
      <c r="F32" s="1331"/>
      <c r="G32" s="1329" t="s">
        <v>689</v>
      </c>
      <c r="H32" s="1330"/>
      <c r="I32" s="1330"/>
      <c r="J32" s="1330"/>
      <c r="K32" s="1330"/>
      <c r="L32" s="1293"/>
      <c r="M32" s="1292" t="s">
        <v>700</v>
      </c>
      <c r="N32" s="1330"/>
      <c r="O32" s="1330"/>
      <c r="P32" s="1330"/>
      <c r="Q32" s="1330"/>
      <c r="R32" s="1330"/>
      <c r="S32" s="1330"/>
      <c r="T32" s="1330"/>
      <c r="U32" s="1330"/>
      <c r="V32" s="1330"/>
      <c r="W32" s="1331"/>
      <c r="X32" s="2501" t="s">
        <v>701</v>
      </c>
      <c r="Y32" s="2502"/>
      <c r="Z32" s="2502"/>
      <c r="AA32" s="2502"/>
      <c r="AB32" s="2502"/>
      <c r="AC32" s="2502"/>
      <c r="AD32" s="2502"/>
      <c r="AE32" s="2502"/>
      <c r="AF32" s="2502"/>
      <c r="AG32" s="2502"/>
      <c r="AH32" s="2503"/>
      <c r="AI32" s="1329" t="s">
        <v>702</v>
      </c>
      <c r="AJ32" s="1330"/>
      <c r="AK32" s="1330"/>
      <c r="AL32" s="1330"/>
      <c r="AM32" s="1330"/>
      <c r="AN32" s="1330"/>
      <c r="AO32" s="1330"/>
      <c r="AP32" s="1330"/>
      <c r="AQ32" s="1330"/>
      <c r="AR32" s="1330"/>
      <c r="AS32" s="1331"/>
      <c r="AT32" s="1329" t="s">
        <v>703</v>
      </c>
      <c r="AU32" s="1330"/>
      <c r="AV32" s="1330"/>
      <c r="AW32" s="1330"/>
      <c r="AX32" s="1330"/>
      <c r="AY32" s="1330"/>
      <c r="AZ32" s="1330"/>
      <c r="BA32" s="1330"/>
      <c r="BB32" s="1330"/>
      <c r="BC32" s="1330"/>
      <c r="BD32" s="1331"/>
      <c r="BE32" s="1329" t="s">
        <v>148</v>
      </c>
      <c r="BF32" s="1330"/>
      <c r="BG32" s="1330"/>
      <c r="BH32" s="1330"/>
      <c r="BI32" s="1330"/>
      <c r="BJ32" s="1330"/>
      <c r="BK32" s="1330"/>
      <c r="BL32" s="1330"/>
      <c r="BM32" s="1330"/>
      <c r="BN32" s="1330"/>
      <c r="BO32" s="1330"/>
      <c r="BP32" s="1330"/>
      <c r="BQ32" s="302"/>
      <c r="BR32" s="301"/>
      <c r="BS32" s="301"/>
      <c r="BT32" s="301"/>
      <c r="BU32" s="301"/>
      <c r="BV32" s="283"/>
      <c r="BW32" s="283"/>
    </row>
    <row r="33" spans="2:75" ht="11.1" customHeight="1" x14ac:dyDescent="0.15">
      <c r="B33" s="1294"/>
      <c r="C33" s="1914"/>
      <c r="D33" s="1914"/>
      <c r="E33" s="1914"/>
      <c r="F33" s="2487"/>
      <c r="G33" s="2486"/>
      <c r="H33" s="1914"/>
      <c r="I33" s="1914"/>
      <c r="J33" s="1914"/>
      <c r="K33" s="1914"/>
      <c r="L33" s="1295"/>
      <c r="M33" s="1294"/>
      <c r="N33" s="1914"/>
      <c r="O33" s="1914"/>
      <c r="P33" s="1914"/>
      <c r="Q33" s="1914"/>
      <c r="R33" s="1914"/>
      <c r="S33" s="1914"/>
      <c r="T33" s="1914"/>
      <c r="U33" s="1914"/>
      <c r="V33" s="1914"/>
      <c r="W33" s="2487"/>
      <c r="X33" s="2034"/>
      <c r="Y33" s="2035"/>
      <c r="Z33" s="2035"/>
      <c r="AA33" s="2035"/>
      <c r="AB33" s="2035"/>
      <c r="AC33" s="2035"/>
      <c r="AD33" s="2035"/>
      <c r="AE33" s="2035"/>
      <c r="AF33" s="2035"/>
      <c r="AG33" s="2035"/>
      <c r="AH33" s="2036"/>
      <c r="AI33" s="2486"/>
      <c r="AJ33" s="1914"/>
      <c r="AK33" s="1914"/>
      <c r="AL33" s="1914"/>
      <c r="AM33" s="1914"/>
      <c r="AN33" s="1914"/>
      <c r="AO33" s="1914"/>
      <c r="AP33" s="1914"/>
      <c r="AQ33" s="1914"/>
      <c r="AR33" s="1914"/>
      <c r="AS33" s="2487"/>
      <c r="AT33" s="2486"/>
      <c r="AU33" s="1914"/>
      <c r="AV33" s="1914"/>
      <c r="AW33" s="1914"/>
      <c r="AX33" s="1914"/>
      <c r="AY33" s="1914"/>
      <c r="AZ33" s="1914"/>
      <c r="BA33" s="1914"/>
      <c r="BB33" s="1914"/>
      <c r="BC33" s="1914"/>
      <c r="BD33" s="2487"/>
      <c r="BE33" s="2486"/>
      <c r="BF33" s="1914"/>
      <c r="BG33" s="1914"/>
      <c r="BH33" s="1914"/>
      <c r="BI33" s="1914"/>
      <c r="BJ33" s="1914"/>
      <c r="BK33" s="1914"/>
      <c r="BL33" s="1914"/>
      <c r="BM33" s="1914"/>
      <c r="BN33" s="1914"/>
      <c r="BO33" s="1914"/>
      <c r="BP33" s="1914"/>
      <c r="BQ33" s="302"/>
      <c r="BR33" s="301"/>
      <c r="BS33" s="301"/>
      <c r="BT33" s="301"/>
      <c r="BU33" s="301"/>
      <c r="BV33" s="283"/>
      <c r="BW33" s="283"/>
    </row>
    <row r="34" spans="2:75" ht="11.1" customHeight="1" x14ac:dyDescent="0.15">
      <c r="B34" s="1294"/>
      <c r="C34" s="1914"/>
      <c r="D34" s="1914"/>
      <c r="E34" s="1914"/>
      <c r="F34" s="2487"/>
      <c r="G34" s="2486"/>
      <c r="H34" s="1914"/>
      <c r="I34" s="1914"/>
      <c r="J34" s="1914"/>
      <c r="K34" s="1914"/>
      <c r="L34" s="1295"/>
      <c r="M34" s="1294"/>
      <c r="N34" s="1914"/>
      <c r="O34" s="1914"/>
      <c r="P34" s="1914"/>
      <c r="Q34" s="1914"/>
      <c r="R34" s="1914"/>
      <c r="S34" s="1914"/>
      <c r="T34" s="1914"/>
      <c r="U34" s="1914"/>
      <c r="V34" s="1914"/>
      <c r="W34" s="2487"/>
      <c r="X34" s="2034"/>
      <c r="Y34" s="2035"/>
      <c r="Z34" s="2035"/>
      <c r="AA34" s="2035"/>
      <c r="AB34" s="2035"/>
      <c r="AC34" s="2035"/>
      <c r="AD34" s="2035"/>
      <c r="AE34" s="2035"/>
      <c r="AF34" s="2035"/>
      <c r="AG34" s="2035"/>
      <c r="AH34" s="2036"/>
      <c r="AI34" s="2486"/>
      <c r="AJ34" s="1914"/>
      <c r="AK34" s="1914"/>
      <c r="AL34" s="1914"/>
      <c r="AM34" s="1914"/>
      <c r="AN34" s="1914"/>
      <c r="AO34" s="1914"/>
      <c r="AP34" s="1914"/>
      <c r="AQ34" s="1914"/>
      <c r="AR34" s="1914"/>
      <c r="AS34" s="2487"/>
      <c r="AT34" s="2486"/>
      <c r="AU34" s="1914"/>
      <c r="AV34" s="1914"/>
      <c r="AW34" s="1914"/>
      <c r="AX34" s="1914"/>
      <c r="AY34" s="1914"/>
      <c r="AZ34" s="1914"/>
      <c r="BA34" s="1914"/>
      <c r="BB34" s="1914"/>
      <c r="BC34" s="1914"/>
      <c r="BD34" s="2487"/>
      <c r="BE34" s="2486"/>
      <c r="BF34" s="1914"/>
      <c r="BG34" s="1914"/>
      <c r="BH34" s="1914"/>
      <c r="BI34" s="1914"/>
      <c r="BJ34" s="1914"/>
      <c r="BK34" s="1914"/>
      <c r="BL34" s="1914"/>
      <c r="BM34" s="1914"/>
      <c r="BN34" s="1914"/>
      <c r="BO34" s="1914"/>
      <c r="BP34" s="1914"/>
      <c r="BQ34" s="302"/>
      <c r="BR34" s="301"/>
      <c r="BS34" s="301"/>
      <c r="BT34" s="301"/>
      <c r="BU34" s="301"/>
      <c r="BV34" s="283"/>
      <c r="BW34" s="283"/>
    </row>
    <row r="35" spans="2:75" ht="11.1" customHeight="1" x14ac:dyDescent="0.15">
      <c r="B35" s="1296"/>
      <c r="C35" s="1231"/>
      <c r="D35" s="1231"/>
      <c r="E35" s="1231"/>
      <c r="F35" s="2488"/>
      <c r="G35" s="1230"/>
      <c r="H35" s="1231"/>
      <c r="I35" s="1231"/>
      <c r="J35" s="1231"/>
      <c r="K35" s="1231"/>
      <c r="L35" s="1232"/>
      <c r="M35" s="1296"/>
      <c r="N35" s="1231"/>
      <c r="O35" s="1231"/>
      <c r="P35" s="1231"/>
      <c r="Q35" s="1231"/>
      <c r="R35" s="1231"/>
      <c r="S35" s="1231"/>
      <c r="T35" s="1231"/>
      <c r="U35" s="1231"/>
      <c r="V35" s="1231"/>
      <c r="W35" s="2488"/>
      <c r="X35" s="2037"/>
      <c r="Y35" s="2038"/>
      <c r="Z35" s="2038"/>
      <c r="AA35" s="2038"/>
      <c r="AB35" s="2038"/>
      <c r="AC35" s="2038"/>
      <c r="AD35" s="2038"/>
      <c r="AE35" s="2038"/>
      <c r="AF35" s="2038"/>
      <c r="AG35" s="2038"/>
      <c r="AH35" s="2039"/>
      <c r="AI35" s="1230"/>
      <c r="AJ35" s="1231"/>
      <c r="AK35" s="1231"/>
      <c r="AL35" s="1231"/>
      <c r="AM35" s="1231"/>
      <c r="AN35" s="1231"/>
      <c r="AO35" s="1231"/>
      <c r="AP35" s="1231"/>
      <c r="AQ35" s="1231"/>
      <c r="AR35" s="1231"/>
      <c r="AS35" s="2488"/>
      <c r="AT35" s="1230"/>
      <c r="AU35" s="1231"/>
      <c r="AV35" s="1231"/>
      <c r="AW35" s="1231"/>
      <c r="AX35" s="1231"/>
      <c r="AY35" s="1231"/>
      <c r="AZ35" s="1231"/>
      <c r="BA35" s="1231"/>
      <c r="BB35" s="1231"/>
      <c r="BC35" s="1231"/>
      <c r="BD35" s="2488"/>
      <c r="BE35" s="1230"/>
      <c r="BF35" s="1231"/>
      <c r="BG35" s="1231"/>
      <c r="BH35" s="1231"/>
      <c r="BI35" s="1231"/>
      <c r="BJ35" s="1231"/>
      <c r="BK35" s="1231"/>
      <c r="BL35" s="1231"/>
      <c r="BM35" s="1231"/>
      <c r="BN35" s="1231"/>
      <c r="BO35" s="1231"/>
      <c r="BP35" s="1231"/>
      <c r="BQ35" s="302"/>
      <c r="BR35" s="301"/>
      <c r="BS35" s="301"/>
      <c r="BT35" s="301"/>
      <c r="BU35" s="301"/>
      <c r="BV35" s="283"/>
      <c r="BW35" s="283"/>
    </row>
    <row r="36" spans="2:75" ht="11.1" customHeight="1" x14ac:dyDescent="0.15">
      <c r="B36" s="2508" t="s">
        <v>697</v>
      </c>
      <c r="C36" s="2509"/>
      <c r="D36" s="2509"/>
      <c r="E36" s="2509"/>
      <c r="F36" s="2510"/>
      <c r="G36" s="2516" t="s">
        <v>697</v>
      </c>
      <c r="H36" s="2509"/>
      <c r="I36" s="2509"/>
      <c r="J36" s="2509"/>
      <c r="K36" s="2509"/>
      <c r="L36" s="2517"/>
      <c r="M36" s="2514">
        <v>33</v>
      </c>
      <c r="N36" s="2490"/>
      <c r="O36" s="2490"/>
      <c r="P36" s="2490"/>
      <c r="Q36" s="2490"/>
      <c r="R36" s="2490"/>
      <c r="S36" s="2490"/>
      <c r="T36" s="2490"/>
      <c r="U36" s="2490"/>
      <c r="V36" s="2490"/>
      <c r="W36" s="2491"/>
      <c r="X36" s="2489">
        <v>2</v>
      </c>
      <c r="Y36" s="2490"/>
      <c r="Z36" s="2490"/>
      <c r="AA36" s="2490"/>
      <c r="AB36" s="2490"/>
      <c r="AC36" s="2490"/>
      <c r="AD36" s="2490"/>
      <c r="AE36" s="2490"/>
      <c r="AF36" s="2490"/>
      <c r="AG36" s="2490"/>
      <c r="AH36" s="2491"/>
      <c r="AI36" s="2489" t="s">
        <v>89</v>
      </c>
      <c r="AJ36" s="2490"/>
      <c r="AK36" s="2490"/>
      <c r="AL36" s="2490"/>
      <c r="AM36" s="2490"/>
      <c r="AN36" s="2490"/>
      <c r="AO36" s="2490"/>
      <c r="AP36" s="2490"/>
      <c r="AQ36" s="2490"/>
      <c r="AR36" s="2490"/>
      <c r="AS36" s="2491"/>
      <c r="AT36" s="2489" t="s">
        <v>89</v>
      </c>
      <c r="AU36" s="2490"/>
      <c r="AV36" s="2490"/>
      <c r="AW36" s="2490"/>
      <c r="AX36" s="2490"/>
      <c r="AY36" s="2490"/>
      <c r="AZ36" s="2490"/>
      <c r="BA36" s="2490"/>
      <c r="BB36" s="2490"/>
      <c r="BC36" s="2490"/>
      <c r="BD36" s="2491"/>
      <c r="BE36" s="2489">
        <f>SUM(M36:BD37)</f>
        <v>35</v>
      </c>
      <c r="BF36" s="2490"/>
      <c r="BG36" s="2490"/>
      <c r="BH36" s="2490"/>
      <c r="BI36" s="2490"/>
      <c r="BJ36" s="2490"/>
      <c r="BK36" s="2490"/>
      <c r="BL36" s="2490"/>
      <c r="BM36" s="2490"/>
      <c r="BN36" s="2490"/>
      <c r="BO36" s="2490"/>
      <c r="BP36" s="2490"/>
      <c r="BQ36" s="303"/>
      <c r="BR36" s="304"/>
      <c r="BS36" s="304"/>
      <c r="BT36" s="304"/>
      <c r="BU36" s="304"/>
      <c r="BV36" s="304"/>
      <c r="BW36" s="252"/>
    </row>
    <row r="37" spans="2:75" ht="11.1" customHeight="1" x14ac:dyDescent="0.15">
      <c r="B37" s="2511"/>
      <c r="C37" s="2512"/>
      <c r="D37" s="2512"/>
      <c r="E37" s="2512"/>
      <c r="F37" s="2513"/>
      <c r="G37" s="2518"/>
      <c r="H37" s="2512"/>
      <c r="I37" s="2512"/>
      <c r="J37" s="2512"/>
      <c r="K37" s="2512"/>
      <c r="L37" s="2519"/>
      <c r="M37" s="2505"/>
      <c r="N37" s="2481"/>
      <c r="O37" s="2481"/>
      <c r="P37" s="2481"/>
      <c r="Q37" s="2481"/>
      <c r="R37" s="2481"/>
      <c r="S37" s="2481"/>
      <c r="T37" s="2481"/>
      <c r="U37" s="2481"/>
      <c r="V37" s="2481"/>
      <c r="W37" s="2482"/>
      <c r="X37" s="2480"/>
      <c r="Y37" s="2481"/>
      <c r="Z37" s="2481"/>
      <c r="AA37" s="2481"/>
      <c r="AB37" s="2481"/>
      <c r="AC37" s="2481"/>
      <c r="AD37" s="2481"/>
      <c r="AE37" s="2481"/>
      <c r="AF37" s="2481"/>
      <c r="AG37" s="2481"/>
      <c r="AH37" s="2482"/>
      <c r="AI37" s="2480"/>
      <c r="AJ37" s="2481"/>
      <c r="AK37" s="2481"/>
      <c r="AL37" s="2481"/>
      <c r="AM37" s="2481"/>
      <c r="AN37" s="2481"/>
      <c r="AO37" s="2481"/>
      <c r="AP37" s="2481"/>
      <c r="AQ37" s="2481"/>
      <c r="AR37" s="2481"/>
      <c r="AS37" s="2482"/>
      <c r="AT37" s="2480"/>
      <c r="AU37" s="2481"/>
      <c r="AV37" s="2481"/>
      <c r="AW37" s="2481"/>
      <c r="AX37" s="2481"/>
      <c r="AY37" s="2481"/>
      <c r="AZ37" s="2481"/>
      <c r="BA37" s="2481"/>
      <c r="BB37" s="2481"/>
      <c r="BC37" s="2481"/>
      <c r="BD37" s="2482"/>
      <c r="BE37" s="2480"/>
      <c r="BF37" s="2481"/>
      <c r="BG37" s="2481"/>
      <c r="BH37" s="2481"/>
      <c r="BI37" s="2481"/>
      <c r="BJ37" s="2481"/>
      <c r="BK37" s="2481"/>
      <c r="BL37" s="2481"/>
      <c r="BM37" s="2481"/>
      <c r="BN37" s="2481"/>
      <c r="BO37" s="2481"/>
      <c r="BP37" s="2481"/>
      <c r="BQ37" s="303"/>
      <c r="BR37" s="304"/>
      <c r="BS37" s="304"/>
      <c r="BT37" s="304"/>
      <c r="BU37" s="304"/>
      <c r="BV37" s="304"/>
      <c r="BW37" s="252"/>
    </row>
    <row r="38" spans="2:75" ht="11.1" customHeight="1" x14ac:dyDescent="0.15">
      <c r="B38" s="2498"/>
      <c r="C38" s="1336"/>
      <c r="D38" s="1336"/>
      <c r="E38" s="1336"/>
      <c r="F38" s="1337"/>
      <c r="G38" s="2486"/>
      <c r="H38" s="1914"/>
      <c r="I38" s="1914"/>
      <c r="J38" s="1914"/>
      <c r="K38" s="1914"/>
      <c r="L38" s="1295"/>
      <c r="M38" s="2504"/>
      <c r="N38" s="2478"/>
      <c r="O38" s="2478"/>
      <c r="P38" s="2478"/>
      <c r="Q38" s="2478"/>
      <c r="R38" s="2478"/>
      <c r="S38" s="2478"/>
      <c r="T38" s="2478"/>
      <c r="U38" s="2478"/>
      <c r="V38" s="2478"/>
      <c r="W38" s="2479"/>
      <c r="X38" s="2477"/>
      <c r="Y38" s="2478"/>
      <c r="Z38" s="2478"/>
      <c r="AA38" s="2478"/>
      <c r="AB38" s="2478"/>
      <c r="AC38" s="2478"/>
      <c r="AD38" s="2478"/>
      <c r="AE38" s="2478"/>
      <c r="AF38" s="2478"/>
      <c r="AG38" s="2478"/>
      <c r="AH38" s="2479"/>
      <c r="AI38" s="2477"/>
      <c r="AJ38" s="2478"/>
      <c r="AK38" s="2478"/>
      <c r="AL38" s="2478"/>
      <c r="AM38" s="2478"/>
      <c r="AN38" s="2478"/>
      <c r="AO38" s="2478"/>
      <c r="AP38" s="2478"/>
      <c r="AQ38" s="2478"/>
      <c r="AR38" s="2478"/>
      <c r="AS38" s="2479"/>
      <c r="AT38" s="2477"/>
      <c r="AU38" s="2478"/>
      <c r="AV38" s="2478"/>
      <c r="AW38" s="2478"/>
      <c r="AX38" s="2478"/>
      <c r="AY38" s="2478"/>
      <c r="AZ38" s="2478"/>
      <c r="BA38" s="2478"/>
      <c r="BB38" s="2478"/>
      <c r="BC38" s="2478"/>
      <c r="BD38" s="2479"/>
      <c r="BE38" s="2477"/>
      <c r="BF38" s="2478"/>
      <c r="BG38" s="2478"/>
      <c r="BH38" s="2478"/>
      <c r="BI38" s="2478"/>
      <c r="BJ38" s="2478"/>
      <c r="BK38" s="2478"/>
      <c r="BL38" s="2478"/>
      <c r="BM38" s="2478"/>
      <c r="BN38" s="2478"/>
      <c r="BO38" s="2478"/>
      <c r="BP38" s="2478"/>
      <c r="BQ38" s="303"/>
      <c r="BR38" s="304"/>
      <c r="BS38" s="304"/>
      <c r="BT38" s="304"/>
      <c r="BU38" s="304"/>
      <c r="BV38" s="304"/>
      <c r="BW38" s="283"/>
    </row>
    <row r="39" spans="2:75" ht="11.1" customHeight="1" x14ac:dyDescent="0.15">
      <c r="B39" s="2499"/>
      <c r="C39" s="1333"/>
      <c r="D39" s="1333"/>
      <c r="E39" s="1333"/>
      <c r="F39" s="1334"/>
      <c r="G39" s="2486"/>
      <c r="H39" s="1914"/>
      <c r="I39" s="1914"/>
      <c r="J39" s="1914"/>
      <c r="K39" s="1914"/>
      <c r="L39" s="1295"/>
      <c r="M39" s="2505"/>
      <c r="N39" s="2481"/>
      <c r="O39" s="2481"/>
      <c r="P39" s="2481"/>
      <c r="Q39" s="2481"/>
      <c r="R39" s="2481"/>
      <c r="S39" s="2481"/>
      <c r="T39" s="2481"/>
      <c r="U39" s="2481"/>
      <c r="V39" s="2481"/>
      <c r="W39" s="2482"/>
      <c r="X39" s="2480"/>
      <c r="Y39" s="2481"/>
      <c r="Z39" s="2481"/>
      <c r="AA39" s="2481"/>
      <c r="AB39" s="2481"/>
      <c r="AC39" s="2481"/>
      <c r="AD39" s="2481"/>
      <c r="AE39" s="2481"/>
      <c r="AF39" s="2481"/>
      <c r="AG39" s="2481"/>
      <c r="AH39" s="2482"/>
      <c r="AI39" s="2480"/>
      <c r="AJ39" s="2481"/>
      <c r="AK39" s="2481"/>
      <c r="AL39" s="2481"/>
      <c r="AM39" s="2481"/>
      <c r="AN39" s="2481"/>
      <c r="AO39" s="2481"/>
      <c r="AP39" s="2481"/>
      <c r="AQ39" s="2481"/>
      <c r="AR39" s="2481"/>
      <c r="AS39" s="2482"/>
      <c r="AT39" s="2480"/>
      <c r="AU39" s="2481"/>
      <c r="AV39" s="2481"/>
      <c r="AW39" s="2481"/>
      <c r="AX39" s="2481"/>
      <c r="AY39" s="2481"/>
      <c r="AZ39" s="2481"/>
      <c r="BA39" s="2481"/>
      <c r="BB39" s="2481"/>
      <c r="BC39" s="2481"/>
      <c r="BD39" s="2482"/>
      <c r="BE39" s="2480"/>
      <c r="BF39" s="2481"/>
      <c r="BG39" s="2481"/>
      <c r="BH39" s="2481"/>
      <c r="BI39" s="2481"/>
      <c r="BJ39" s="2481"/>
      <c r="BK39" s="2481"/>
      <c r="BL39" s="2481"/>
      <c r="BM39" s="2481"/>
      <c r="BN39" s="2481"/>
      <c r="BO39" s="2481"/>
      <c r="BP39" s="2481"/>
      <c r="BQ39" s="303"/>
      <c r="BR39" s="304"/>
      <c r="BS39" s="304"/>
      <c r="BT39" s="304"/>
      <c r="BU39" s="304"/>
      <c r="BV39" s="304"/>
      <c r="BW39" s="283"/>
    </row>
    <row r="40" spans="2:75" ht="11.1" customHeight="1" x14ac:dyDescent="0.15">
      <c r="B40" s="2498"/>
      <c r="C40" s="1336"/>
      <c r="D40" s="1336"/>
      <c r="E40" s="1336"/>
      <c r="F40" s="1337"/>
      <c r="G40" s="1335"/>
      <c r="H40" s="1336"/>
      <c r="I40" s="1336"/>
      <c r="J40" s="1336"/>
      <c r="K40" s="1336"/>
      <c r="L40" s="2500"/>
      <c r="M40" s="2504"/>
      <c r="N40" s="2478"/>
      <c r="O40" s="2478"/>
      <c r="P40" s="2478"/>
      <c r="Q40" s="2478"/>
      <c r="R40" s="2478"/>
      <c r="S40" s="2478"/>
      <c r="T40" s="2478"/>
      <c r="U40" s="2478"/>
      <c r="V40" s="2478"/>
      <c r="W40" s="2479"/>
      <c r="X40" s="2477"/>
      <c r="Y40" s="2478"/>
      <c r="Z40" s="2478"/>
      <c r="AA40" s="2478"/>
      <c r="AB40" s="2478"/>
      <c r="AC40" s="2478"/>
      <c r="AD40" s="2478"/>
      <c r="AE40" s="2478"/>
      <c r="AF40" s="2478"/>
      <c r="AG40" s="2478"/>
      <c r="AH40" s="2479"/>
      <c r="AI40" s="2477"/>
      <c r="AJ40" s="2478"/>
      <c r="AK40" s="2478"/>
      <c r="AL40" s="2478"/>
      <c r="AM40" s="2478"/>
      <c r="AN40" s="2478"/>
      <c r="AO40" s="2478"/>
      <c r="AP40" s="2478"/>
      <c r="AQ40" s="2478"/>
      <c r="AR40" s="2478"/>
      <c r="AS40" s="2479"/>
      <c r="AT40" s="2523"/>
      <c r="AU40" s="2524"/>
      <c r="AV40" s="2524"/>
      <c r="AW40" s="2524"/>
      <c r="AX40" s="2524"/>
      <c r="AY40" s="2524"/>
      <c r="AZ40" s="2524"/>
      <c r="BA40" s="2524"/>
      <c r="BB40" s="2524"/>
      <c r="BC40" s="2524"/>
      <c r="BD40" s="2525"/>
      <c r="BE40" s="2477"/>
      <c r="BF40" s="2478"/>
      <c r="BG40" s="2478"/>
      <c r="BH40" s="2478"/>
      <c r="BI40" s="2478"/>
      <c r="BJ40" s="2478"/>
      <c r="BK40" s="2478"/>
      <c r="BL40" s="2478"/>
      <c r="BM40" s="2478"/>
      <c r="BN40" s="2478"/>
      <c r="BO40" s="2478"/>
      <c r="BP40" s="2478"/>
      <c r="BQ40" s="303"/>
      <c r="BR40" s="304"/>
      <c r="BS40" s="304"/>
      <c r="BT40" s="304"/>
      <c r="BU40" s="304"/>
      <c r="BV40" s="304"/>
      <c r="BW40" s="283"/>
    </row>
    <row r="41" spans="2:75" ht="11.1" customHeight="1" x14ac:dyDescent="0.15">
      <c r="B41" s="2499"/>
      <c r="C41" s="1333"/>
      <c r="D41" s="1333"/>
      <c r="E41" s="1333"/>
      <c r="F41" s="1334"/>
      <c r="G41" s="1332"/>
      <c r="H41" s="1333"/>
      <c r="I41" s="1333"/>
      <c r="J41" s="1333"/>
      <c r="K41" s="1333"/>
      <c r="L41" s="2507"/>
      <c r="M41" s="2505"/>
      <c r="N41" s="2481"/>
      <c r="O41" s="2481"/>
      <c r="P41" s="2481"/>
      <c r="Q41" s="2481"/>
      <c r="R41" s="2481"/>
      <c r="S41" s="2481"/>
      <c r="T41" s="2481"/>
      <c r="U41" s="2481"/>
      <c r="V41" s="2481"/>
      <c r="W41" s="2482"/>
      <c r="X41" s="2480"/>
      <c r="Y41" s="2481"/>
      <c r="Z41" s="2481"/>
      <c r="AA41" s="2481"/>
      <c r="AB41" s="2481"/>
      <c r="AC41" s="2481"/>
      <c r="AD41" s="2481"/>
      <c r="AE41" s="2481"/>
      <c r="AF41" s="2481"/>
      <c r="AG41" s="2481"/>
      <c r="AH41" s="2482"/>
      <c r="AI41" s="2480"/>
      <c r="AJ41" s="2481"/>
      <c r="AK41" s="2481"/>
      <c r="AL41" s="2481"/>
      <c r="AM41" s="2481"/>
      <c r="AN41" s="2481"/>
      <c r="AO41" s="2481"/>
      <c r="AP41" s="2481"/>
      <c r="AQ41" s="2481"/>
      <c r="AR41" s="2481"/>
      <c r="AS41" s="2482"/>
      <c r="AT41" s="2526"/>
      <c r="AU41" s="2527"/>
      <c r="AV41" s="2527"/>
      <c r="AW41" s="2527"/>
      <c r="AX41" s="2527"/>
      <c r="AY41" s="2527"/>
      <c r="AZ41" s="2527"/>
      <c r="BA41" s="2527"/>
      <c r="BB41" s="2527"/>
      <c r="BC41" s="2527"/>
      <c r="BD41" s="2528"/>
      <c r="BE41" s="2480"/>
      <c r="BF41" s="2481"/>
      <c r="BG41" s="2481"/>
      <c r="BH41" s="2481"/>
      <c r="BI41" s="2481"/>
      <c r="BJ41" s="2481"/>
      <c r="BK41" s="2481"/>
      <c r="BL41" s="2481"/>
      <c r="BM41" s="2481"/>
      <c r="BN41" s="2481"/>
      <c r="BO41" s="2481"/>
      <c r="BP41" s="2481"/>
      <c r="BQ41" s="303"/>
      <c r="BR41" s="304"/>
      <c r="BS41" s="304"/>
      <c r="BT41" s="304"/>
      <c r="BU41" s="304"/>
      <c r="BV41" s="304"/>
      <c r="BW41" s="283"/>
    </row>
    <row r="42" spans="2:75" ht="11.1" customHeight="1" x14ac:dyDescent="0.15">
      <c r="B42" s="2498"/>
      <c r="C42" s="1336"/>
      <c r="D42" s="1336"/>
      <c r="E42" s="1336"/>
      <c r="F42" s="1337"/>
      <c r="G42" s="2486"/>
      <c r="H42" s="1914"/>
      <c r="I42" s="1914"/>
      <c r="J42" s="1914"/>
      <c r="K42" s="1914"/>
      <c r="L42" s="1295"/>
      <c r="M42" s="2504"/>
      <c r="N42" s="2478"/>
      <c r="O42" s="2478"/>
      <c r="P42" s="2478"/>
      <c r="Q42" s="2478"/>
      <c r="R42" s="2478"/>
      <c r="S42" s="2478"/>
      <c r="T42" s="2478"/>
      <c r="U42" s="2478"/>
      <c r="V42" s="2478"/>
      <c r="W42" s="2479"/>
      <c r="X42" s="2477"/>
      <c r="Y42" s="2478"/>
      <c r="Z42" s="2478"/>
      <c r="AA42" s="2478"/>
      <c r="AB42" s="2478"/>
      <c r="AC42" s="2478"/>
      <c r="AD42" s="2478"/>
      <c r="AE42" s="2478"/>
      <c r="AF42" s="2478"/>
      <c r="AG42" s="2478"/>
      <c r="AH42" s="2479"/>
      <c r="AI42" s="2477"/>
      <c r="AJ42" s="2478"/>
      <c r="AK42" s="2478"/>
      <c r="AL42" s="2478"/>
      <c r="AM42" s="2478"/>
      <c r="AN42" s="2478"/>
      <c r="AO42" s="2478"/>
      <c r="AP42" s="2478"/>
      <c r="AQ42" s="2478"/>
      <c r="AR42" s="2478"/>
      <c r="AS42" s="2479"/>
      <c r="AT42" s="2523"/>
      <c r="AU42" s="2524"/>
      <c r="AV42" s="2524"/>
      <c r="AW42" s="2524"/>
      <c r="AX42" s="2524"/>
      <c r="AY42" s="2524"/>
      <c r="AZ42" s="2524"/>
      <c r="BA42" s="2524"/>
      <c r="BB42" s="2524"/>
      <c r="BC42" s="2524"/>
      <c r="BD42" s="2525"/>
      <c r="BE42" s="2477"/>
      <c r="BF42" s="2478"/>
      <c r="BG42" s="2478"/>
      <c r="BH42" s="2478"/>
      <c r="BI42" s="2478"/>
      <c r="BJ42" s="2478"/>
      <c r="BK42" s="2478"/>
      <c r="BL42" s="2478"/>
      <c r="BM42" s="2478"/>
      <c r="BN42" s="2478"/>
      <c r="BO42" s="2478"/>
      <c r="BP42" s="2478"/>
      <c r="BQ42" s="303"/>
      <c r="BR42" s="304"/>
      <c r="BS42" s="304"/>
      <c r="BT42" s="304"/>
      <c r="BU42" s="304"/>
      <c r="BV42" s="304"/>
      <c r="BW42" s="283"/>
    </row>
    <row r="43" spans="2:75" ht="11.1" customHeight="1" x14ac:dyDescent="0.15">
      <c r="B43" s="2499"/>
      <c r="C43" s="1333"/>
      <c r="D43" s="1333"/>
      <c r="E43" s="1333"/>
      <c r="F43" s="1334"/>
      <c r="G43" s="1332"/>
      <c r="H43" s="1333"/>
      <c r="I43" s="1333"/>
      <c r="J43" s="1333"/>
      <c r="K43" s="1333"/>
      <c r="L43" s="2507"/>
      <c r="M43" s="2505"/>
      <c r="N43" s="2481"/>
      <c r="O43" s="2481"/>
      <c r="P43" s="2481"/>
      <c r="Q43" s="2481"/>
      <c r="R43" s="2481"/>
      <c r="S43" s="2481"/>
      <c r="T43" s="2481"/>
      <c r="U43" s="2481"/>
      <c r="V43" s="2481"/>
      <c r="W43" s="2482"/>
      <c r="X43" s="2480"/>
      <c r="Y43" s="2481"/>
      <c r="Z43" s="2481"/>
      <c r="AA43" s="2481"/>
      <c r="AB43" s="2481"/>
      <c r="AC43" s="2481"/>
      <c r="AD43" s="2481"/>
      <c r="AE43" s="2481"/>
      <c r="AF43" s="2481"/>
      <c r="AG43" s="2481"/>
      <c r="AH43" s="2482"/>
      <c r="AI43" s="2480"/>
      <c r="AJ43" s="2481"/>
      <c r="AK43" s="2481"/>
      <c r="AL43" s="2481"/>
      <c r="AM43" s="2481"/>
      <c r="AN43" s="2481"/>
      <c r="AO43" s="2481"/>
      <c r="AP43" s="2481"/>
      <c r="AQ43" s="2481"/>
      <c r="AR43" s="2481"/>
      <c r="AS43" s="2482"/>
      <c r="AT43" s="2526"/>
      <c r="AU43" s="2527"/>
      <c r="AV43" s="2527"/>
      <c r="AW43" s="2527"/>
      <c r="AX43" s="2527"/>
      <c r="AY43" s="2527"/>
      <c r="AZ43" s="2527"/>
      <c r="BA43" s="2527"/>
      <c r="BB43" s="2527"/>
      <c r="BC43" s="2527"/>
      <c r="BD43" s="2528"/>
      <c r="BE43" s="2480"/>
      <c r="BF43" s="2481"/>
      <c r="BG43" s="2481"/>
      <c r="BH43" s="2481"/>
      <c r="BI43" s="2481"/>
      <c r="BJ43" s="2481"/>
      <c r="BK43" s="2481"/>
      <c r="BL43" s="2481"/>
      <c r="BM43" s="2481"/>
      <c r="BN43" s="2481"/>
      <c r="BO43" s="2481"/>
      <c r="BP43" s="2481"/>
      <c r="BQ43" s="303"/>
      <c r="BR43" s="304"/>
      <c r="BS43" s="304"/>
      <c r="BT43" s="304"/>
      <c r="BU43" s="304"/>
      <c r="BV43" s="304"/>
      <c r="BW43" s="283"/>
    </row>
    <row r="44" spans="2:75" ht="11.1" customHeight="1" x14ac:dyDescent="0.15">
      <c r="B44" s="2498" t="s">
        <v>698</v>
      </c>
      <c r="C44" s="1336"/>
      <c r="D44" s="1336"/>
      <c r="E44" s="1336"/>
      <c r="F44" s="1336"/>
      <c r="G44" s="1336"/>
      <c r="H44" s="1336"/>
      <c r="I44" s="1336"/>
      <c r="J44" s="1336"/>
      <c r="K44" s="1336"/>
      <c r="L44" s="2500"/>
      <c r="M44" s="2504">
        <f t="shared" ref="M44" si="6">SUM(M36:W43)</f>
        <v>33</v>
      </c>
      <c r="N44" s="2478"/>
      <c r="O44" s="2478"/>
      <c r="P44" s="2478"/>
      <c r="Q44" s="2478"/>
      <c r="R44" s="2478"/>
      <c r="S44" s="2478"/>
      <c r="T44" s="2478"/>
      <c r="U44" s="2478"/>
      <c r="V44" s="2478"/>
      <c r="W44" s="2479"/>
      <c r="X44" s="2477">
        <f t="shared" ref="X44" si="7">SUM(X36:AH43)</f>
        <v>2</v>
      </c>
      <c r="Y44" s="2478"/>
      <c r="Z44" s="2478"/>
      <c r="AA44" s="2478"/>
      <c r="AB44" s="2478"/>
      <c r="AC44" s="2478"/>
      <c r="AD44" s="2478"/>
      <c r="AE44" s="2478"/>
      <c r="AF44" s="2478"/>
      <c r="AG44" s="2478"/>
      <c r="AH44" s="2479"/>
      <c r="AI44" s="2477">
        <f t="shared" ref="AI44" si="8">SUM(AI36:AS43)</f>
        <v>0</v>
      </c>
      <c r="AJ44" s="2478"/>
      <c r="AK44" s="2478"/>
      <c r="AL44" s="2478"/>
      <c r="AM44" s="2478"/>
      <c r="AN44" s="2478"/>
      <c r="AO44" s="2478"/>
      <c r="AP44" s="2478"/>
      <c r="AQ44" s="2478"/>
      <c r="AR44" s="2478"/>
      <c r="AS44" s="2479"/>
      <c r="AT44" s="2477">
        <f t="shared" ref="AT44" si="9">SUM(AT36:BD43)</f>
        <v>0</v>
      </c>
      <c r="AU44" s="2478"/>
      <c r="AV44" s="2478"/>
      <c r="AW44" s="2478"/>
      <c r="AX44" s="2478"/>
      <c r="AY44" s="2478"/>
      <c r="AZ44" s="2478"/>
      <c r="BA44" s="2478"/>
      <c r="BB44" s="2478"/>
      <c r="BC44" s="2478"/>
      <c r="BD44" s="2479"/>
      <c r="BE44" s="2477">
        <f t="shared" ref="BE44" si="10">SUM(BE36:BP43)</f>
        <v>35</v>
      </c>
      <c r="BF44" s="2478"/>
      <c r="BG44" s="2478"/>
      <c r="BH44" s="2478"/>
      <c r="BI44" s="2478"/>
      <c r="BJ44" s="2478"/>
      <c r="BK44" s="2478"/>
      <c r="BL44" s="2478"/>
      <c r="BM44" s="2478"/>
      <c r="BN44" s="2478"/>
      <c r="BO44" s="2478"/>
      <c r="BP44" s="2478"/>
      <c r="BQ44" s="303"/>
      <c r="BR44" s="304"/>
      <c r="BS44" s="304"/>
      <c r="BT44" s="304"/>
      <c r="BU44" s="304"/>
      <c r="BV44" s="304"/>
      <c r="BW44" s="283"/>
    </row>
    <row r="45" spans="2:75" ht="11.1" customHeight="1" x14ac:dyDescent="0.15">
      <c r="B45" s="1296"/>
      <c r="C45" s="1231"/>
      <c r="D45" s="1231"/>
      <c r="E45" s="1231"/>
      <c r="F45" s="1231"/>
      <c r="G45" s="1231"/>
      <c r="H45" s="1231"/>
      <c r="I45" s="1231"/>
      <c r="J45" s="1231"/>
      <c r="K45" s="1231"/>
      <c r="L45" s="1232"/>
      <c r="M45" s="2506"/>
      <c r="N45" s="2484"/>
      <c r="O45" s="2484"/>
      <c r="P45" s="2484"/>
      <c r="Q45" s="2484"/>
      <c r="R45" s="2484"/>
      <c r="S45" s="2484"/>
      <c r="T45" s="2484"/>
      <c r="U45" s="2484"/>
      <c r="V45" s="2484"/>
      <c r="W45" s="2485"/>
      <c r="X45" s="2483"/>
      <c r="Y45" s="2484"/>
      <c r="Z45" s="2484"/>
      <c r="AA45" s="2484"/>
      <c r="AB45" s="2484"/>
      <c r="AC45" s="2484"/>
      <c r="AD45" s="2484"/>
      <c r="AE45" s="2484"/>
      <c r="AF45" s="2484"/>
      <c r="AG45" s="2484"/>
      <c r="AH45" s="2485"/>
      <c r="AI45" s="2483"/>
      <c r="AJ45" s="2484"/>
      <c r="AK45" s="2484"/>
      <c r="AL45" s="2484"/>
      <c r="AM45" s="2484"/>
      <c r="AN45" s="2484"/>
      <c r="AO45" s="2484"/>
      <c r="AP45" s="2484"/>
      <c r="AQ45" s="2484"/>
      <c r="AR45" s="2484"/>
      <c r="AS45" s="2485"/>
      <c r="AT45" s="2483"/>
      <c r="AU45" s="2484"/>
      <c r="AV45" s="2484"/>
      <c r="AW45" s="2484"/>
      <c r="AX45" s="2484"/>
      <c r="AY45" s="2484"/>
      <c r="AZ45" s="2484"/>
      <c r="BA45" s="2484"/>
      <c r="BB45" s="2484"/>
      <c r="BC45" s="2484"/>
      <c r="BD45" s="2485"/>
      <c r="BE45" s="2483"/>
      <c r="BF45" s="2484"/>
      <c r="BG45" s="2484"/>
      <c r="BH45" s="2484"/>
      <c r="BI45" s="2484"/>
      <c r="BJ45" s="2484"/>
      <c r="BK45" s="2484"/>
      <c r="BL45" s="2484"/>
      <c r="BM45" s="2484"/>
      <c r="BN45" s="2484"/>
      <c r="BO45" s="2484"/>
      <c r="BP45" s="2484"/>
      <c r="BQ45" s="303"/>
      <c r="BR45" s="304"/>
      <c r="BS45" s="304"/>
      <c r="BT45" s="304"/>
      <c r="BU45" s="304"/>
      <c r="BV45" s="304"/>
      <c r="BW45" s="283"/>
    </row>
  </sheetData>
  <mergeCells count="147">
    <mergeCell ref="BE42:BP43"/>
    <mergeCell ref="BE44:BP45"/>
    <mergeCell ref="AT38:BD39"/>
    <mergeCell ref="AT40:BD41"/>
    <mergeCell ref="BE40:BP41"/>
    <mergeCell ref="AT44:BD45"/>
    <mergeCell ref="AT42:BD43"/>
    <mergeCell ref="AY26:BD27"/>
    <mergeCell ref="BE32:BP35"/>
    <mergeCell ref="BE36:BP37"/>
    <mergeCell ref="BE38:BP39"/>
    <mergeCell ref="BL30:BO30"/>
    <mergeCell ref="BE26:BJ27"/>
    <mergeCell ref="AT36:BD37"/>
    <mergeCell ref="AR26:AX27"/>
    <mergeCell ref="AT32:BD35"/>
    <mergeCell ref="AI36:AS37"/>
    <mergeCell ref="B12:F13"/>
    <mergeCell ref="B14:F15"/>
    <mergeCell ref="B16:F17"/>
    <mergeCell ref="M12:R13"/>
    <mergeCell ref="Z12:AE13"/>
    <mergeCell ref="M26:R27"/>
    <mergeCell ref="G12:L13"/>
    <mergeCell ref="G14:L15"/>
    <mergeCell ref="G16:L17"/>
    <mergeCell ref="G18:L19"/>
    <mergeCell ref="B18:F19"/>
    <mergeCell ref="S18:Y19"/>
    <mergeCell ref="S20:Y21"/>
    <mergeCell ref="B24:F25"/>
    <mergeCell ref="S24:Y25"/>
    <mergeCell ref="Z24:AE25"/>
    <mergeCell ref="M14:R15"/>
    <mergeCell ref="B26:K27"/>
    <mergeCell ref="M18:R19"/>
    <mergeCell ref="M20:R21"/>
    <mergeCell ref="M22:R23"/>
    <mergeCell ref="M24:R25"/>
    <mergeCell ref="G20:L21"/>
    <mergeCell ref="B20:F21"/>
    <mergeCell ref="B8:F11"/>
    <mergeCell ref="G8:L11"/>
    <mergeCell ref="AZ10:BC11"/>
    <mergeCell ref="AM10:AP11"/>
    <mergeCell ref="AG10:AJ11"/>
    <mergeCell ref="N8:AD9"/>
    <mergeCell ref="N10:Q11"/>
    <mergeCell ref="AA10:AD11"/>
    <mergeCell ref="T10:X11"/>
    <mergeCell ref="AZ8:BO9"/>
    <mergeCell ref="BL10:BO11"/>
    <mergeCell ref="BF10:BI11"/>
    <mergeCell ref="AS10:AW11"/>
    <mergeCell ref="G24:L25"/>
    <mergeCell ref="BP1:BR1"/>
    <mergeCell ref="AL26:AQ27"/>
    <mergeCell ref="AY20:BD21"/>
    <mergeCell ref="BE20:BJ21"/>
    <mergeCell ref="AY16:BD17"/>
    <mergeCell ref="BE16:BJ17"/>
    <mergeCell ref="BK26:BP27"/>
    <mergeCell ref="AR20:AX21"/>
    <mergeCell ref="AL22:AQ23"/>
    <mergeCell ref="AG8:AW9"/>
    <mergeCell ref="AL12:AQ13"/>
    <mergeCell ref="AY12:BD13"/>
    <mergeCell ref="AL14:AQ15"/>
    <mergeCell ref="AR12:AX13"/>
    <mergeCell ref="AY14:BD15"/>
    <mergeCell ref="AR14:AX15"/>
    <mergeCell ref="BE12:BJ13"/>
    <mergeCell ref="BK14:BP15"/>
    <mergeCell ref="BK12:BP13"/>
    <mergeCell ref="BK20:BP21"/>
    <mergeCell ref="AY22:BD23"/>
    <mergeCell ref="BE22:BJ23"/>
    <mergeCell ref="B6:AD6"/>
    <mergeCell ref="B44:L45"/>
    <mergeCell ref="Z26:AE27"/>
    <mergeCell ref="M32:W35"/>
    <mergeCell ref="X32:AH35"/>
    <mergeCell ref="M38:W39"/>
    <mergeCell ref="M40:W41"/>
    <mergeCell ref="M42:W43"/>
    <mergeCell ref="M44:W45"/>
    <mergeCell ref="B42:F43"/>
    <mergeCell ref="G42:L43"/>
    <mergeCell ref="B40:F41"/>
    <mergeCell ref="X42:AH43"/>
    <mergeCell ref="S26:Y27"/>
    <mergeCell ref="X40:AH41"/>
    <mergeCell ref="B32:F35"/>
    <mergeCell ref="G32:L35"/>
    <mergeCell ref="B36:F37"/>
    <mergeCell ref="B38:F39"/>
    <mergeCell ref="G38:L39"/>
    <mergeCell ref="G40:L41"/>
    <mergeCell ref="M36:W37"/>
    <mergeCell ref="AF26:AK27"/>
    <mergeCell ref="B30:AD30"/>
    <mergeCell ref="G36:L37"/>
    <mergeCell ref="A4:BW4"/>
    <mergeCell ref="AY24:BD25"/>
    <mergeCell ref="BE24:BJ25"/>
    <mergeCell ref="BK24:BP25"/>
    <mergeCell ref="BK16:BP17"/>
    <mergeCell ref="AY18:BD19"/>
    <mergeCell ref="BE18:BJ19"/>
    <mergeCell ref="BK18:BP19"/>
    <mergeCell ref="M16:R17"/>
    <mergeCell ref="G22:L23"/>
    <mergeCell ref="AF22:AK23"/>
    <mergeCell ref="S22:Y23"/>
    <mergeCell ref="Z22:AE23"/>
    <mergeCell ref="AF14:AK15"/>
    <mergeCell ref="AL16:AQ17"/>
    <mergeCell ref="BE14:BJ15"/>
    <mergeCell ref="AF12:AK13"/>
    <mergeCell ref="Z14:AE15"/>
    <mergeCell ref="BK22:BP23"/>
    <mergeCell ref="AF24:AK25"/>
    <mergeCell ref="B22:F23"/>
    <mergeCell ref="S12:Y13"/>
    <mergeCell ref="S14:Y15"/>
    <mergeCell ref="AF20:AK21"/>
    <mergeCell ref="AL20:AQ21"/>
    <mergeCell ref="X44:AH45"/>
    <mergeCell ref="AI44:AS45"/>
    <mergeCell ref="AI38:AS39"/>
    <mergeCell ref="AI40:AS41"/>
    <mergeCell ref="AI42:AS43"/>
    <mergeCell ref="AI32:AS35"/>
    <mergeCell ref="X38:AH39"/>
    <mergeCell ref="AF16:AK17"/>
    <mergeCell ref="AF18:AK19"/>
    <mergeCell ref="AL18:AQ19"/>
    <mergeCell ref="AR18:AX19"/>
    <mergeCell ref="AR16:AX17"/>
    <mergeCell ref="AR22:AX23"/>
    <mergeCell ref="AL24:AQ25"/>
    <mergeCell ref="AR24:AX25"/>
    <mergeCell ref="S16:Y17"/>
    <mergeCell ref="Z16:AE17"/>
    <mergeCell ref="X36:AH37"/>
    <mergeCell ref="Z20:AE21"/>
    <mergeCell ref="Z18:AE19"/>
  </mergeCells>
  <phoneticPr fontId="2"/>
  <pageMargins left="1.1811023622047245" right="0.39370078740157483" top="0.39370078740157483" bottom="0.19685039370078741" header="0.51181102362204722" footer="0.19685039370078741"/>
  <pageSetup paperSize="9" orientation="landscape" r:id="rId1"/>
  <headerFooter alignWithMargins="0">
    <oddFooter>&amp;C- 24 -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4"/>
  <sheetViews>
    <sheetView zoomScale="115" zoomScaleNormal="115" workbookViewId="0">
      <selection activeCell="D9" sqref="D9:Q9"/>
    </sheetView>
  </sheetViews>
  <sheetFormatPr defaultRowHeight="9.75" x14ac:dyDescent="0.15"/>
  <cols>
    <col min="1" max="2" width="0.5" style="282" customWidth="1"/>
    <col min="3" max="3" width="4.625" style="282" customWidth="1"/>
    <col min="4" max="5" width="0.5" style="282" customWidth="1"/>
    <col min="6" max="6" width="4.625" style="282" customWidth="1"/>
    <col min="7" max="8" width="0.5" style="282" customWidth="1"/>
    <col min="9" max="9" width="7.625" style="282" customWidth="1"/>
    <col min="10" max="11" width="0.5" style="282" customWidth="1"/>
    <col min="12" max="12" width="7.375" style="282" customWidth="1"/>
    <col min="13" max="14" width="0.5" style="282" customWidth="1"/>
    <col min="15" max="15" width="4.125" style="282" customWidth="1"/>
    <col min="16" max="17" width="0.5" style="282" customWidth="1"/>
    <col min="18" max="18" width="4.125" style="282" customWidth="1"/>
    <col min="19" max="20" width="0.5" style="282" customWidth="1"/>
    <col min="21" max="21" width="4.125" style="282" customWidth="1"/>
    <col min="22" max="23" width="0.5" style="282" customWidth="1"/>
    <col min="24" max="24" width="4.125" style="282" customWidth="1"/>
    <col min="25" max="26" width="0.5" style="282" customWidth="1"/>
    <col min="27" max="27" width="4.125" style="282" customWidth="1"/>
    <col min="28" max="29" width="0.5" style="282" customWidth="1"/>
    <col min="30" max="30" width="4.125" style="282" customWidth="1"/>
    <col min="31" max="32" width="0.5" style="282" customWidth="1"/>
    <col min="33" max="33" width="3.75" style="282" customWidth="1"/>
    <col min="34" max="35" width="0.5" style="282" customWidth="1"/>
    <col min="36" max="36" width="3.75" style="282" customWidth="1"/>
    <col min="37" max="38" width="0.5" style="282" customWidth="1"/>
    <col min="39" max="39" width="3.75" style="282" customWidth="1"/>
    <col min="40" max="41" width="0.5" style="282" customWidth="1"/>
    <col min="42" max="42" width="3.75" style="282" customWidth="1"/>
    <col min="43" max="44" width="0.5" style="282" customWidth="1"/>
    <col min="45" max="45" width="4.125" style="282" customWidth="1"/>
    <col min="46" max="47" width="0.5" style="282" customWidth="1"/>
    <col min="48" max="48" width="3.875" style="282" customWidth="1"/>
    <col min="49" max="50" width="0.5" style="282" customWidth="1"/>
    <col min="51" max="51" width="4.125" style="282" customWidth="1"/>
    <col min="52" max="53" width="0.5" style="282" customWidth="1"/>
    <col min="54" max="54" width="4.125" style="282" customWidth="1"/>
    <col min="55" max="56" width="0.5" style="282" customWidth="1"/>
    <col min="57" max="57" width="4.125" style="282" customWidth="1"/>
    <col min="58" max="59" width="0.5" style="282" customWidth="1"/>
    <col min="60" max="60" width="4.125" style="282" customWidth="1"/>
    <col min="61" max="62" width="0.5" style="282" customWidth="1"/>
    <col min="63" max="63" width="4.125" style="282" customWidth="1"/>
    <col min="64" max="65" width="0.5" style="282" customWidth="1"/>
    <col min="66" max="66" width="4.125" style="282" customWidth="1"/>
    <col min="67" max="68" width="0.5" style="282" customWidth="1"/>
    <col min="69" max="69" width="4.125" style="282" customWidth="1"/>
    <col min="70" max="71" width="0.5" style="282" customWidth="1"/>
    <col min="72" max="72" width="4.125" style="282" customWidth="1"/>
    <col min="73" max="74" width="0.5" style="282" customWidth="1"/>
    <col min="75" max="75" width="4" style="282" customWidth="1"/>
    <col min="76" max="76" width="0.5" style="282" customWidth="1"/>
    <col min="77" max="77" width="1.75" style="282" customWidth="1"/>
    <col min="78" max="78" width="4.875" style="282" customWidth="1"/>
    <col min="79" max="79" width="2.625" style="282" customWidth="1"/>
    <col min="80" max="81" width="0.5" style="282" customWidth="1"/>
    <col min="82" max="82" width="2.625" style="282" customWidth="1"/>
    <col min="83" max="84" width="0.5" style="282" customWidth="1"/>
    <col min="85" max="85" width="2.625" style="282" customWidth="1"/>
    <col min="86" max="87" width="0.5" style="282" customWidth="1"/>
    <col min="88" max="88" width="2.625" style="282" customWidth="1"/>
    <col min="89" max="90" width="0.5" style="282" customWidth="1"/>
    <col min="91" max="91" width="2.625" style="282" customWidth="1"/>
    <col min="92" max="93" width="0.5" style="282" customWidth="1"/>
    <col min="94" max="94" width="2.625" style="282" customWidth="1"/>
    <col min="95" max="96" width="0.5" style="282" customWidth="1"/>
    <col min="97" max="97" width="2.625" style="282" customWidth="1"/>
    <col min="98" max="99" width="0.5" style="282" customWidth="1"/>
    <col min="100" max="100" width="2.625" style="282" customWidth="1"/>
    <col min="101" max="102" width="0.5" style="282" customWidth="1"/>
    <col min="103" max="103" width="2.625" style="282" customWidth="1"/>
    <col min="104" max="105" width="0.5" style="282" customWidth="1"/>
    <col min="106" max="106" width="2.625" style="282" customWidth="1"/>
    <col min="107" max="108" width="0.5" style="282" customWidth="1"/>
    <col min="109" max="109" width="2.625" style="282" customWidth="1"/>
    <col min="110" max="111" width="0.5" style="282" customWidth="1"/>
    <col min="112" max="112" width="2.625" style="282" customWidth="1"/>
    <col min="113" max="114" width="0.5" style="282" customWidth="1"/>
    <col min="115" max="115" width="2.625" style="282" customWidth="1"/>
    <col min="116" max="117" width="0.5" style="282" customWidth="1"/>
    <col min="118" max="118" width="2.625" style="282" customWidth="1"/>
    <col min="119" max="120" width="0.5" style="282" customWidth="1"/>
    <col min="121" max="121" width="2.625" style="282" customWidth="1"/>
    <col min="122" max="123" width="0.5" style="282" customWidth="1"/>
    <col min="124" max="124" width="2.625" style="282" customWidth="1"/>
    <col min="125" max="126" width="0.5" style="282" customWidth="1"/>
    <col min="127" max="127" width="2.625" style="282" customWidth="1"/>
    <col min="128" max="129" width="0.5" style="282" customWidth="1"/>
    <col min="130" max="130" width="2.625" style="282" customWidth="1"/>
    <col min="131" max="132" width="0.5" style="282" customWidth="1"/>
    <col min="133" max="133" width="2.625" style="282" customWidth="1"/>
    <col min="134" max="135" width="0.5" style="282" customWidth="1"/>
    <col min="136" max="136" width="2.625" style="282" customWidth="1"/>
    <col min="137" max="138" width="0.5" style="282" customWidth="1"/>
    <col min="139" max="139" width="2.625" style="282" customWidth="1"/>
    <col min="140" max="141" width="0.5" style="282" customWidth="1"/>
    <col min="142" max="142" width="2.625" style="282" customWidth="1"/>
    <col min="143" max="144" width="0.5" style="282" customWidth="1"/>
    <col min="145" max="145" width="2.625" style="282" customWidth="1"/>
    <col min="146" max="147" width="0.5" style="282" customWidth="1"/>
    <col min="148" max="148" width="2.625" style="282" customWidth="1"/>
    <col min="149" max="150" width="0.5" style="282" customWidth="1"/>
    <col min="151" max="151" width="2.625" style="282" customWidth="1"/>
    <col min="152" max="153" width="0.5" style="282" customWidth="1"/>
    <col min="154" max="154" width="2.625" style="282" customWidth="1"/>
    <col min="155" max="156" width="0.5" style="282" customWidth="1"/>
    <col min="157" max="157" width="2.625" style="282" customWidth="1"/>
    <col min="158" max="159" width="0.5" style="282" customWidth="1"/>
    <col min="160" max="160" width="2.625" style="282" customWidth="1"/>
    <col min="161" max="162" width="0.5" style="282" customWidth="1"/>
    <col min="163" max="163" width="2.625" style="282" customWidth="1"/>
    <col min="164" max="165" width="0.5" style="282" customWidth="1"/>
    <col min="166" max="166" width="2.625" style="282" customWidth="1"/>
    <col min="167" max="168" width="0.5" style="282" customWidth="1"/>
    <col min="169" max="169" width="2.625" style="282" customWidth="1"/>
    <col min="170" max="171" width="0.5" style="282" customWidth="1"/>
    <col min="172" max="172" width="2.625" style="282" customWidth="1"/>
    <col min="173" max="174" width="0.5" style="282" customWidth="1"/>
    <col min="175" max="175" width="2.625" style="282" customWidth="1"/>
    <col min="176" max="177" width="0.5" style="282" customWidth="1"/>
    <col min="178" max="178" width="2.625" style="282" customWidth="1"/>
    <col min="179" max="180" width="0.5" style="282" customWidth="1"/>
    <col min="181" max="181" width="2.625" style="282" customWidth="1"/>
    <col min="182" max="183" width="0.5" style="282" customWidth="1"/>
    <col min="184" max="184" width="2.625" style="282" customWidth="1"/>
    <col min="185" max="16384" width="9" style="282"/>
  </cols>
  <sheetData>
    <row r="1" spans="2:133" x14ac:dyDescent="0.15">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row>
    <row r="2" spans="2:133" ht="9" customHeight="1" x14ac:dyDescent="0.15">
      <c r="AA2" s="283"/>
      <c r="AB2" s="283"/>
      <c r="AC2" s="283"/>
      <c r="AD2" s="283"/>
      <c r="AE2" s="283"/>
      <c r="AF2" s="283"/>
      <c r="AG2" s="283"/>
      <c r="AH2" s="283"/>
      <c r="AI2" s="283"/>
      <c r="AJ2" s="283"/>
      <c r="AK2" s="283"/>
      <c r="AL2" s="283"/>
      <c r="AM2" s="283"/>
      <c r="AN2" s="283"/>
      <c r="AO2" s="283"/>
      <c r="AP2" s="283"/>
      <c r="AQ2" s="283"/>
      <c r="AR2" s="283"/>
      <c r="AS2" s="290" t="s">
        <v>748</v>
      </c>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283"/>
      <c r="BS2" s="283"/>
      <c r="BT2" s="283"/>
      <c r="BU2" s="2533" t="s">
        <v>749</v>
      </c>
      <c r="BV2" s="2533"/>
      <c r="BW2" s="2533"/>
      <c r="BX2" s="2533"/>
      <c r="EA2" s="284"/>
      <c r="EB2" s="284"/>
    </row>
    <row r="3" spans="2:133" ht="13.5" customHeight="1" x14ac:dyDescent="0.15">
      <c r="C3" s="1083" t="s">
        <v>704</v>
      </c>
      <c r="D3" s="1083"/>
      <c r="E3" s="1083"/>
      <c r="F3" s="1083"/>
      <c r="G3" s="1083"/>
      <c r="H3" s="1083"/>
      <c r="I3" s="1083"/>
      <c r="J3" s="1083"/>
      <c r="K3" s="1083"/>
      <c r="L3" s="1083"/>
      <c r="AA3" s="283"/>
      <c r="AB3" s="283"/>
      <c r="AC3" s="283"/>
      <c r="AD3" s="283"/>
      <c r="AE3" s="283"/>
      <c r="AL3" s="283"/>
      <c r="AM3" s="283"/>
      <c r="AN3" s="283"/>
      <c r="AO3" s="283"/>
      <c r="AP3" s="283"/>
      <c r="AQ3" s="283"/>
      <c r="AR3" s="283"/>
      <c r="AS3" s="283"/>
      <c r="AT3" s="283"/>
      <c r="AU3" s="283"/>
      <c r="AV3" s="283"/>
      <c r="AW3" s="283"/>
      <c r="AX3" s="283"/>
      <c r="BJ3" s="283"/>
      <c r="BM3" s="283"/>
      <c r="BP3" s="283"/>
      <c r="BS3" s="283"/>
      <c r="DW3" s="283"/>
      <c r="DX3" s="283"/>
      <c r="DY3" s="283"/>
      <c r="DZ3" s="283"/>
      <c r="EA3" s="252"/>
      <c r="EB3" s="252"/>
      <c r="EC3" s="283"/>
    </row>
    <row r="4" spans="2:133" ht="7.5" customHeight="1" x14ac:dyDescent="0.15">
      <c r="BJ4" s="283"/>
      <c r="BM4" s="283"/>
      <c r="BP4" s="283"/>
      <c r="BS4" s="283"/>
    </row>
    <row r="5" spans="2:133" ht="17.25" customHeight="1" x14ac:dyDescent="0.15">
      <c r="B5" s="2515" t="s">
        <v>705</v>
      </c>
      <c r="C5" s="2515"/>
      <c r="D5" s="2515"/>
      <c r="E5" s="2515"/>
      <c r="F5" s="2515"/>
      <c r="G5" s="2515"/>
      <c r="H5" s="2515"/>
      <c r="I5" s="2515"/>
      <c r="J5" s="2515"/>
      <c r="K5" s="2515"/>
      <c r="L5" s="2515"/>
      <c r="M5" s="2515"/>
      <c r="N5" s="2515"/>
      <c r="O5" s="2515"/>
      <c r="P5" s="2515"/>
      <c r="Q5" s="2515"/>
      <c r="R5" s="2515"/>
      <c r="S5" s="2515"/>
      <c r="T5" s="2515"/>
      <c r="U5" s="2515"/>
      <c r="V5" s="2515"/>
      <c r="W5" s="2515"/>
      <c r="X5" s="2515"/>
      <c r="Y5" s="2515"/>
      <c r="Z5" s="2515"/>
      <c r="AA5" s="2515"/>
      <c r="AB5" s="2515"/>
      <c r="AC5" s="2515"/>
      <c r="AD5" s="2515"/>
      <c r="BJ5" s="283"/>
      <c r="BM5" s="283"/>
      <c r="BP5" s="283"/>
      <c r="BS5" s="283"/>
    </row>
    <row r="6" spans="2:133" ht="2.25" customHeight="1" x14ac:dyDescent="0.15"/>
    <row r="7" spans="2:133" ht="11.1" customHeight="1" x14ac:dyDescent="0.15">
      <c r="B7" s="1292" t="s">
        <v>706</v>
      </c>
      <c r="C7" s="1330"/>
      <c r="D7" s="1330"/>
      <c r="E7" s="1330"/>
      <c r="F7" s="1330"/>
      <c r="G7" s="1330"/>
      <c r="H7" s="1292" t="s">
        <v>983</v>
      </c>
      <c r="I7" s="1330"/>
      <c r="J7" s="1330"/>
      <c r="K7" s="1330"/>
      <c r="L7" s="1330"/>
      <c r="M7" s="1293"/>
      <c r="N7" s="292"/>
      <c r="O7" s="1330" t="s">
        <v>707</v>
      </c>
      <c r="P7" s="1330"/>
      <c r="Q7" s="1330"/>
      <c r="R7" s="1330"/>
      <c r="S7" s="306"/>
      <c r="T7" s="307"/>
      <c r="U7" s="1330" t="s">
        <v>708</v>
      </c>
      <c r="V7" s="2102"/>
      <c r="W7" s="2102"/>
      <c r="X7" s="2102"/>
      <c r="Y7" s="308"/>
      <c r="Z7" s="306"/>
      <c r="AA7" s="1330" t="s">
        <v>709</v>
      </c>
      <c r="AB7" s="1330"/>
      <c r="AC7" s="1330"/>
      <c r="AD7" s="1330"/>
      <c r="AE7" s="306"/>
      <c r="AF7" s="309"/>
      <c r="AG7" s="1330" t="s">
        <v>710</v>
      </c>
      <c r="AH7" s="1330"/>
      <c r="AI7" s="1330"/>
      <c r="AJ7" s="1330"/>
      <c r="AK7" s="1330"/>
      <c r="AL7" s="1330"/>
      <c r="AM7" s="1330"/>
      <c r="AN7" s="1330"/>
      <c r="AO7" s="1330"/>
      <c r="AP7" s="1330"/>
      <c r="AQ7" s="1330"/>
      <c r="AR7" s="1330"/>
      <c r="AS7" s="1330"/>
      <c r="AT7" s="1330"/>
      <c r="AU7" s="1330"/>
      <c r="AV7" s="1330"/>
      <c r="AW7" s="308"/>
      <c r="AX7" s="306"/>
      <c r="AY7" s="1330" t="s">
        <v>711</v>
      </c>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286"/>
    </row>
    <row r="8" spans="2:133" ht="11.1" customHeight="1" x14ac:dyDescent="0.15">
      <c r="B8" s="1294"/>
      <c r="C8" s="1914"/>
      <c r="D8" s="1914"/>
      <c r="E8" s="1914"/>
      <c r="F8" s="1914"/>
      <c r="G8" s="1914"/>
      <c r="H8" s="1294"/>
      <c r="I8" s="1914"/>
      <c r="J8" s="1914"/>
      <c r="K8" s="1914"/>
      <c r="L8" s="1914"/>
      <c r="M8" s="1295"/>
      <c r="N8" s="191"/>
      <c r="O8" s="1914"/>
      <c r="P8" s="1914"/>
      <c r="Q8" s="1914"/>
      <c r="R8" s="1914"/>
      <c r="S8" s="301"/>
      <c r="T8" s="302"/>
      <c r="U8" s="2051"/>
      <c r="V8" s="2051"/>
      <c r="W8" s="2051"/>
      <c r="X8" s="2051"/>
      <c r="Y8" s="310"/>
      <c r="Z8" s="301"/>
      <c r="AA8" s="1914"/>
      <c r="AB8" s="1914"/>
      <c r="AC8" s="1914"/>
      <c r="AD8" s="1914"/>
      <c r="AE8" s="301"/>
      <c r="AF8" s="311"/>
      <c r="AG8" s="1333"/>
      <c r="AH8" s="1333"/>
      <c r="AI8" s="1333"/>
      <c r="AJ8" s="1333"/>
      <c r="AK8" s="1333"/>
      <c r="AL8" s="1333"/>
      <c r="AM8" s="1333"/>
      <c r="AN8" s="1333"/>
      <c r="AO8" s="1333"/>
      <c r="AP8" s="1333"/>
      <c r="AQ8" s="1333"/>
      <c r="AR8" s="1333"/>
      <c r="AS8" s="1333"/>
      <c r="AT8" s="1333"/>
      <c r="AU8" s="1333"/>
      <c r="AV8" s="1333"/>
      <c r="AW8" s="312"/>
      <c r="AX8" s="301"/>
      <c r="AY8" s="1914"/>
      <c r="AZ8" s="1914"/>
      <c r="BA8" s="1914"/>
      <c r="BB8" s="1914"/>
      <c r="BC8" s="1914"/>
      <c r="BD8" s="1914"/>
      <c r="BE8" s="1914"/>
      <c r="BF8" s="1914"/>
      <c r="BG8" s="1914"/>
      <c r="BH8" s="1914"/>
      <c r="BI8" s="1914"/>
      <c r="BJ8" s="1914"/>
      <c r="BK8" s="1914"/>
      <c r="BL8" s="1914"/>
      <c r="BM8" s="1914"/>
      <c r="BN8" s="1914"/>
      <c r="BO8" s="1914"/>
      <c r="BP8" s="1914"/>
      <c r="BQ8" s="1914"/>
      <c r="BR8" s="1914"/>
      <c r="BS8" s="1914"/>
      <c r="BT8" s="1914"/>
      <c r="BU8" s="1914"/>
      <c r="BV8" s="1914"/>
      <c r="BW8" s="1914"/>
      <c r="BX8" s="287"/>
    </row>
    <row r="9" spans="2:133" ht="11.1" customHeight="1" x14ac:dyDescent="0.15">
      <c r="B9" s="1294"/>
      <c r="C9" s="1914"/>
      <c r="D9" s="1914"/>
      <c r="E9" s="1914"/>
      <c r="F9" s="1914"/>
      <c r="G9" s="1914"/>
      <c r="H9" s="1294"/>
      <c r="I9" s="1914"/>
      <c r="J9" s="1914"/>
      <c r="K9" s="1914"/>
      <c r="L9" s="1914"/>
      <c r="M9" s="1295"/>
      <c r="N9" s="191"/>
      <c r="O9" s="1914"/>
      <c r="P9" s="1914"/>
      <c r="Q9" s="1914"/>
      <c r="R9" s="1914"/>
      <c r="S9" s="301"/>
      <c r="T9" s="302"/>
      <c r="U9" s="2051"/>
      <c r="V9" s="2051"/>
      <c r="W9" s="2051"/>
      <c r="X9" s="2051"/>
      <c r="Y9" s="310"/>
      <c r="Z9" s="301"/>
      <c r="AA9" s="1914"/>
      <c r="AB9" s="1914"/>
      <c r="AC9" s="1914"/>
      <c r="AD9" s="1914"/>
      <c r="AE9" s="301"/>
      <c r="AF9" s="313"/>
      <c r="AG9" s="1336" t="s">
        <v>637</v>
      </c>
      <c r="AH9" s="1336"/>
      <c r="AI9" s="1336"/>
      <c r="AJ9" s="1336"/>
      <c r="AK9" s="314"/>
      <c r="AL9" s="315"/>
      <c r="AM9" s="1336" t="s">
        <v>638</v>
      </c>
      <c r="AN9" s="1336"/>
      <c r="AO9" s="1336"/>
      <c r="AP9" s="1336"/>
      <c r="AQ9" s="314"/>
      <c r="AR9" s="315"/>
      <c r="AS9" s="1336" t="s">
        <v>712</v>
      </c>
      <c r="AT9" s="1336"/>
      <c r="AU9" s="1336"/>
      <c r="AV9" s="1336"/>
      <c r="AW9" s="310"/>
      <c r="AX9" s="301"/>
      <c r="AY9" s="1914"/>
      <c r="AZ9" s="1914"/>
      <c r="BA9" s="1914"/>
      <c r="BB9" s="1914"/>
      <c r="BC9" s="1914"/>
      <c r="BD9" s="1914"/>
      <c r="BE9" s="1914"/>
      <c r="BF9" s="1914"/>
      <c r="BG9" s="1914"/>
      <c r="BH9" s="1914"/>
      <c r="BI9" s="1914"/>
      <c r="BJ9" s="1914"/>
      <c r="BK9" s="1914"/>
      <c r="BL9" s="1914"/>
      <c r="BM9" s="1914"/>
      <c r="BN9" s="1914"/>
      <c r="BO9" s="1914"/>
      <c r="BP9" s="1914"/>
      <c r="BQ9" s="1914"/>
      <c r="BR9" s="1914"/>
      <c r="BS9" s="1914"/>
      <c r="BT9" s="1914"/>
      <c r="BU9" s="1914"/>
      <c r="BV9" s="1914"/>
      <c r="BW9" s="1914"/>
      <c r="BX9" s="287"/>
    </row>
    <row r="10" spans="2:133" ht="11.1" customHeight="1" x14ac:dyDescent="0.15">
      <c r="B10" s="1296"/>
      <c r="C10" s="1231"/>
      <c r="D10" s="1231"/>
      <c r="E10" s="1231"/>
      <c r="F10" s="1231"/>
      <c r="G10" s="1231"/>
      <c r="H10" s="1296"/>
      <c r="I10" s="1231"/>
      <c r="J10" s="1231"/>
      <c r="K10" s="1231"/>
      <c r="L10" s="1231"/>
      <c r="M10" s="1232"/>
      <c r="N10" s="56"/>
      <c r="O10" s="1231"/>
      <c r="P10" s="1231"/>
      <c r="Q10" s="1231"/>
      <c r="R10" s="1231"/>
      <c r="S10" s="316"/>
      <c r="T10" s="317"/>
      <c r="U10" s="2138"/>
      <c r="V10" s="2138"/>
      <c r="W10" s="2138"/>
      <c r="X10" s="2138"/>
      <c r="Y10" s="318"/>
      <c r="Z10" s="316"/>
      <c r="AA10" s="1231"/>
      <c r="AB10" s="1231"/>
      <c r="AC10" s="1231"/>
      <c r="AD10" s="1231"/>
      <c r="AE10" s="316"/>
      <c r="AF10" s="319"/>
      <c r="AG10" s="1231"/>
      <c r="AH10" s="1231"/>
      <c r="AI10" s="1231"/>
      <c r="AJ10" s="1231"/>
      <c r="AK10" s="320"/>
      <c r="AL10" s="316"/>
      <c r="AM10" s="1231"/>
      <c r="AN10" s="1231"/>
      <c r="AO10" s="1231"/>
      <c r="AP10" s="1231"/>
      <c r="AQ10" s="320"/>
      <c r="AR10" s="316"/>
      <c r="AS10" s="1231"/>
      <c r="AT10" s="1231"/>
      <c r="AU10" s="1231"/>
      <c r="AV10" s="1231"/>
      <c r="AW10" s="318"/>
      <c r="AX10" s="316"/>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288"/>
    </row>
    <row r="11" spans="2:133" ht="14.1" customHeight="1" x14ac:dyDescent="0.15">
      <c r="B11" s="181"/>
      <c r="C11" s="2509" t="s">
        <v>713</v>
      </c>
      <c r="D11" s="2509"/>
      <c r="E11" s="2509"/>
      <c r="F11" s="2509"/>
      <c r="G11" s="191"/>
      <c r="H11" s="313"/>
      <c r="I11" s="2509" t="s">
        <v>714</v>
      </c>
      <c r="J11" s="2509"/>
      <c r="K11" s="2509"/>
      <c r="L11" s="2509"/>
      <c r="M11" s="321"/>
      <c r="N11" s="191"/>
      <c r="O11" s="301" t="s">
        <v>715</v>
      </c>
      <c r="P11" s="301"/>
      <c r="Q11" s="301"/>
      <c r="R11" s="301"/>
      <c r="S11" s="301"/>
      <c r="T11" s="1292"/>
      <c r="U11" s="1330"/>
      <c r="V11" s="1330"/>
      <c r="W11" s="1330"/>
      <c r="X11" s="1330"/>
      <c r="Y11" s="1293"/>
      <c r="Z11" s="2490">
        <v>10</v>
      </c>
      <c r="AA11" s="2490"/>
      <c r="AB11" s="2490"/>
      <c r="AC11" s="2490"/>
      <c r="AD11" s="2490"/>
      <c r="AE11" s="2490"/>
      <c r="AF11" s="2514">
        <v>272</v>
      </c>
      <c r="AG11" s="2490"/>
      <c r="AH11" s="2490"/>
      <c r="AI11" s="2490"/>
      <c r="AJ11" s="2490"/>
      <c r="AK11" s="2491"/>
      <c r="AL11" s="2489">
        <v>80</v>
      </c>
      <c r="AM11" s="2490"/>
      <c r="AN11" s="2490"/>
      <c r="AO11" s="2490"/>
      <c r="AP11" s="2490"/>
      <c r="AQ11" s="2491"/>
      <c r="AR11" s="2489">
        <f>SUM(AF11:AQ11)</f>
        <v>352</v>
      </c>
      <c r="AS11" s="2490"/>
      <c r="AT11" s="2490"/>
      <c r="AU11" s="2490"/>
      <c r="AV11" s="2490"/>
      <c r="AW11" s="2522"/>
      <c r="AX11" s="301"/>
      <c r="AY11" s="2509"/>
      <c r="AZ11" s="2509"/>
      <c r="BA11" s="2509"/>
      <c r="BB11" s="2509"/>
      <c r="BC11" s="2509"/>
      <c r="BD11" s="2509"/>
      <c r="BE11" s="2509"/>
      <c r="BF11" s="2509"/>
      <c r="BG11" s="2509"/>
      <c r="BH11" s="2509"/>
      <c r="BI11" s="2509"/>
      <c r="BJ11" s="2509"/>
      <c r="BK11" s="2509"/>
      <c r="BL11" s="2509"/>
      <c r="BM11" s="2509"/>
      <c r="BN11" s="2509"/>
      <c r="BO11" s="2509"/>
      <c r="BP11" s="2509"/>
      <c r="BQ11" s="2509"/>
      <c r="BR11" s="2509"/>
      <c r="BS11" s="2509"/>
      <c r="BT11" s="2509"/>
      <c r="BU11" s="2509"/>
      <c r="BV11" s="2509"/>
      <c r="BW11" s="2509"/>
      <c r="BX11" s="287"/>
    </row>
    <row r="12" spans="2:133" ht="14.1" customHeight="1" x14ac:dyDescent="0.15">
      <c r="B12" s="181"/>
      <c r="C12" s="1914"/>
      <c r="D12" s="1914"/>
      <c r="E12" s="1914"/>
      <c r="F12" s="1914"/>
      <c r="G12" s="191"/>
      <c r="H12" s="313"/>
      <c r="I12" s="1914"/>
      <c r="J12" s="1914"/>
      <c r="K12" s="1914"/>
      <c r="L12" s="1914"/>
      <c r="M12" s="321"/>
      <c r="N12" s="191"/>
      <c r="O12" s="1914"/>
      <c r="P12" s="1914"/>
      <c r="Q12" s="1914"/>
      <c r="R12" s="1914"/>
      <c r="S12" s="301"/>
      <c r="T12" s="1294"/>
      <c r="U12" s="1914"/>
      <c r="V12" s="1914"/>
      <c r="W12" s="1914"/>
      <c r="X12" s="1914"/>
      <c r="Y12" s="1295"/>
      <c r="Z12" s="2496"/>
      <c r="AA12" s="2496"/>
      <c r="AB12" s="2496"/>
      <c r="AC12" s="2496"/>
      <c r="AD12" s="2496"/>
      <c r="AE12" s="2496"/>
      <c r="AF12" s="2532"/>
      <c r="AG12" s="2496"/>
      <c r="AH12" s="2496"/>
      <c r="AI12" s="2496"/>
      <c r="AJ12" s="2496"/>
      <c r="AK12" s="2497"/>
      <c r="AL12" s="2495"/>
      <c r="AM12" s="2496"/>
      <c r="AN12" s="2496"/>
      <c r="AO12" s="2496"/>
      <c r="AP12" s="2496"/>
      <c r="AQ12" s="2497"/>
      <c r="AR12" s="2495"/>
      <c r="AS12" s="2496"/>
      <c r="AT12" s="2496"/>
      <c r="AU12" s="2496"/>
      <c r="AV12" s="2496"/>
      <c r="AW12" s="2531"/>
      <c r="AX12" s="301"/>
      <c r="AY12" s="1914"/>
      <c r="AZ12" s="1914"/>
      <c r="BA12" s="1914"/>
      <c r="BB12" s="1914"/>
      <c r="BC12" s="1914"/>
      <c r="BD12" s="1914"/>
      <c r="BE12" s="1914"/>
      <c r="BF12" s="1914"/>
      <c r="BG12" s="1914"/>
      <c r="BH12" s="1914"/>
      <c r="BI12" s="1914"/>
      <c r="BJ12" s="1914"/>
      <c r="BK12" s="1914"/>
      <c r="BL12" s="1914"/>
      <c r="BM12" s="1914"/>
      <c r="BN12" s="1914"/>
      <c r="BO12" s="1914"/>
      <c r="BP12" s="1914"/>
      <c r="BQ12" s="1914"/>
      <c r="BR12" s="1914"/>
      <c r="BS12" s="1914"/>
      <c r="BT12" s="1914"/>
      <c r="BU12" s="1914"/>
      <c r="BV12" s="1914"/>
      <c r="BW12" s="1914"/>
      <c r="BX12" s="287"/>
    </row>
    <row r="13" spans="2:133" ht="14.1" customHeight="1" x14ac:dyDescent="0.15">
      <c r="B13" s="181"/>
      <c r="C13" s="1914"/>
      <c r="D13" s="1914"/>
      <c r="E13" s="1914"/>
      <c r="F13" s="1914"/>
      <c r="G13" s="191"/>
      <c r="H13" s="313"/>
      <c r="I13" s="1914"/>
      <c r="J13" s="1914"/>
      <c r="K13" s="1914"/>
      <c r="L13" s="1914"/>
      <c r="M13" s="321"/>
      <c r="N13" s="191"/>
      <c r="O13" s="1914"/>
      <c r="P13" s="1914"/>
      <c r="Q13" s="1914"/>
      <c r="R13" s="1914"/>
      <c r="S13" s="301"/>
      <c r="T13" s="1294"/>
      <c r="U13" s="1914"/>
      <c r="V13" s="1914"/>
      <c r="W13" s="1914"/>
      <c r="X13" s="1914"/>
      <c r="Y13" s="1295"/>
      <c r="Z13" s="2496"/>
      <c r="AA13" s="2496"/>
      <c r="AB13" s="2496"/>
      <c r="AC13" s="2496"/>
      <c r="AD13" s="2496"/>
      <c r="AE13" s="2496"/>
      <c r="AF13" s="2532"/>
      <c r="AG13" s="2496"/>
      <c r="AH13" s="2496"/>
      <c r="AI13" s="2496"/>
      <c r="AJ13" s="2496"/>
      <c r="AK13" s="2497"/>
      <c r="AL13" s="2495"/>
      <c r="AM13" s="2496"/>
      <c r="AN13" s="2496"/>
      <c r="AO13" s="2496"/>
      <c r="AP13" s="2496"/>
      <c r="AQ13" s="2497"/>
      <c r="AR13" s="2495"/>
      <c r="AS13" s="2496"/>
      <c r="AT13" s="2496"/>
      <c r="AU13" s="2496"/>
      <c r="AV13" s="2496"/>
      <c r="AW13" s="2531"/>
      <c r="AX13" s="301"/>
      <c r="AY13" s="1914"/>
      <c r="AZ13" s="1914"/>
      <c r="BA13" s="1914"/>
      <c r="BB13" s="1914"/>
      <c r="BC13" s="1914"/>
      <c r="BD13" s="1914"/>
      <c r="BE13" s="1914"/>
      <c r="BF13" s="1914"/>
      <c r="BG13" s="1914"/>
      <c r="BH13" s="1914"/>
      <c r="BI13" s="1914"/>
      <c r="BJ13" s="1914"/>
      <c r="BK13" s="1914"/>
      <c r="BL13" s="1914"/>
      <c r="BM13" s="1914"/>
      <c r="BN13" s="1914"/>
      <c r="BO13" s="1914"/>
      <c r="BP13" s="1914"/>
      <c r="BQ13" s="1914"/>
      <c r="BR13" s="1914"/>
      <c r="BS13" s="1914"/>
      <c r="BT13" s="1914"/>
      <c r="BU13" s="1914"/>
      <c r="BV13" s="1914"/>
      <c r="BW13" s="1914"/>
      <c r="BX13" s="287"/>
    </row>
    <row r="14" spans="2:133" ht="14.1" customHeight="1" x14ac:dyDescent="0.15">
      <c r="B14" s="181"/>
      <c r="C14" s="1914"/>
      <c r="D14" s="1914"/>
      <c r="E14" s="1914"/>
      <c r="F14" s="1914"/>
      <c r="G14" s="191"/>
      <c r="H14" s="313"/>
      <c r="I14" s="1914"/>
      <c r="J14" s="1914"/>
      <c r="K14" s="1914"/>
      <c r="L14" s="1914"/>
      <c r="M14" s="321"/>
      <c r="N14" s="191"/>
      <c r="O14" s="1914"/>
      <c r="P14" s="1914"/>
      <c r="Q14" s="1914"/>
      <c r="R14" s="1914"/>
      <c r="S14" s="301"/>
      <c r="T14" s="1294"/>
      <c r="U14" s="1914"/>
      <c r="V14" s="1914"/>
      <c r="W14" s="1914"/>
      <c r="X14" s="1914"/>
      <c r="Y14" s="1295"/>
      <c r="Z14" s="2496"/>
      <c r="AA14" s="2496"/>
      <c r="AB14" s="2496"/>
      <c r="AC14" s="2496"/>
      <c r="AD14" s="2496"/>
      <c r="AE14" s="2496"/>
      <c r="AF14" s="2532"/>
      <c r="AG14" s="2496"/>
      <c r="AH14" s="2496"/>
      <c r="AI14" s="2496"/>
      <c r="AJ14" s="2496"/>
      <c r="AK14" s="2497"/>
      <c r="AL14" s="2495"/>
      <c r="AM14" s="2496"/>
      <c r="AN14" s="2496"/>
      <c r="AO14" s="2496"/>
      <c r="AP14" s="2496"/>
      <c r="AQ14" s="2497"/>
      <c r="AR14" s="2495"/>
      <c r="AS14" s="2496"/>
      <c r="AT14" s="2496"/>
      <c r="AU14" s="2496"/>
      <c r="AV14" s="2496"/>
      <c r="AW14" s="2531"/>
      <c r="AY14" s="1914"/>
      <c r="AZ14" s="1914"/>
      <c r="BA14" s="1914"/>
      <c r="BB14" s="1914"/>
      <c r="BC14" s="1914"/>
      <c r="BD14" s="1914"/>
      <c r="BE14" s="1914"/>
      <c r="BF14" s="1914"/>
      <c r="BG14" s="1914"/>
      <c r="BH14" s="1914"/>
      <c r="BI14" s="1914"/>
      <c r="BJ14" s="1914"/>
      <c r="BK14" s="1914"/>
      <c r="BL14" s="1914"/>
      <c r="BM14" s="1914"/>
      <c r="BN14" s="1914"/>
      <c r="BO14" s="1914"/>
      <c r="BP14" s="1914"/>
      <c r="BQ14" s="1914"/>
      <c r="BR14" s="1914"/>
      <c r="BS14" s="1914"/>
      <c r="BT14" s="1914"/>
      <c r="BU14" s="1914"/>
      <c r="BV14" s="1914"/>
      <c r="BW14" s="1914"/>
      <c r="BX14" s="287"/>
    </row>
    <row r="15" spans="2:133" s="283" customFormat="1" ht="14.1" customHeight="1" x14ac:dyDescent="0.15">
      <c r="B15" s="302"/>
      <c r="C15" s="1914"/>
      <c r="D15" s="1914"/>
      <c r="E15" s="1914"/>
      <c r="F15" s="1914"/>
      <c r="G15" s="191"/>
      <c r="H15" s="313"/>
      <c r="I15" s="1914"/>
      <c r="J15" s="1914"/>
      <c r="K15" s="1914"/>
      <c r="L15" s="1914"/>
      <c r="M15" s="321"/>
      <c r="N15" s="191"/>
      <c r="O15" s="1914"/>
      <c r="P15" s="1914"/>
      <c r="Q15" s="1914"/>
      <c r="R15" s="1914"/>
      <c r="S15" s="191"/>
      <c r="T15" s="1294"/>
      <c r="U15" s="1914"/>
      <c r="V15" s="1914"/>
      <c r="W15" s="1914"/>
      <c r="X15" s="1914"/>
      <c r="Y15" s="1295"/>
      <c r="Z15" s="2496"/>
      <c r="AA15" s="2496"/>
      <c r="AB15" s="2496"/>
      <c r="AC15" s="2496"/>
      <c r="AD15" s="2496"/>
      <c r="AE15" s="2496"/>
      <c r="AF15" s="2532"/>
      <c r="AG15" s="2496"/>
      <c r="AH15" s="2496"/>
      <c r="AI15" s="2496"/>
      <c r="AJ15" s="2496"/>
      <c r="AK15" s="2497"/>
      <c r="AL15" s="2495"/>
      <c r="AM15" s="2496"/>
      <c r="AN15" s="2496"/>
      <c r="AO15" s="2496"/>
      <c r="AP15" s="2496"/>
      <c r="AQ15" s="2497"/>
      <c r="AR15" s="2495"/>
      <c r="AS15" s="2496"/>
      <c r="AT15" s="2496"/>
      <c r="AU15" s="2496"/>
      <c r="AV15" s="2496"/>
      <c r="AW15" s="2531"/>
      <c r="AX15" s="322"/>
      <c r="AY15" s="1914"/>
      <c r="AZ15" s="1914"/>
      <c r="BA15" s="1914"/>
      <c r="BB15" s="1914"/>
      <c r="BC15" s="1914"/>
      <c r="BD15" s="1914"/>
      <c r="BE15" s="1914"/>
      <c r="BF15" s="1914"/>
      <c r="BG15" s="1914"/>
      <c r="BH15" s="1914"/>
      <c r="BI15" s="1914"/>
      <c r="BJ15" s="1914"/>
      <c r="BK15" s="1914"/>
      <c r="BL15" s="1914"/>
      <c r="BM15" s="1914"/>
      <c r="BN15" s="1914"/>
      <c r="BO15" s="1914"/>
      <c r="BP15" s="1914"/>
      <c r="BQ15" s="1914"/>
      <c r="BR15" s="1914"/>
      <c r="BS15" s="1914"/>
      <c r="BT15" s="1914"/>
      <c r="BU15" s="1914"/>
      <c r="BV15" s="1914"/>
      <c r="BW15" s="1914"/>
      <c r="BX15" s="287"/>
    </row>
    <row r="16" spans="2:133" s="283" customFormat="1" ht="14.1" customHeight="1" x14ac:dyDescent="0.15">
      <c r="B16" s="302"/>
      <c r="C16" s="1914"/>
      <c r="D16" s="1914"/>
      <c r="E16" s="1914"/>
      <c r="F16" s="1914"/>
      <c r="G16" s="191"/>
      <c r="H16" s="313"/>
      <c r="I16" s="2530" t="s">
        <v>716</v>
      </c>
      <c r="J16" s="2530"/>
      <c r="K16" s="2530"/>
      <c r="L16" s="2530"/>
      <c r="M16" s="321"/>
      <c r="N16" s="191"/>
      <c r="O16" s="301" t="s">
        <v>715</v>
      </c>
      <c r="P16" s="301"/>
      <c r="Q16" s="301"/>
      <c r="R16" s="301"/>
      <c r="S16" s="191"/>
      <c r="T16" s="1294"/>
      <c r="U16" s="1914"/>
      <c r="V16" s="1914"/>
      <c r="W16" s="1914"/>
      <c r="X16" s="1914"/>
      <c r="Y16" s="1295"/>
      <c r="Z16" s="2496">
        <v>1</v>
      </c>
      <c r="AA16" s="2496"/>
      <c r="AB16" s="2496"/>
      <c r="AC16" s="2496"/>
      <c r="AD16" s="2496"/>
      <c r="AE16" s="2496"/>
      <c r="AF16" s="2532">
        <v>8</v>
      </c>
      <c r="AG16" s="2496"/>
      <c r="AH16" s="2496"/>
      <c r="AI16" s="2496"/>
      <c r="AJ16" s="2496"/>
      <c r="AK16" s="2497"/>
      <c r="AL16" s="2495">
        <v>2</v>
      </c>
      <c r="AM16" s="2496"/>
      <c r="AN16" s="2496"/>
      <c r="AO16" s="2496"/>
      <c r="AP16" s="2496"/>
      <c r="AQ16" s="2497"/>
      <c r="AR16" s="2495">
        <f>SUM(AF16:AQ16)</f>
        <v>10</v>
      </c>
      <c r="AS16" s="2496"/>
      <c r="AT16" s="2496"/>
      <c r="AU16" s="2496"/>
      <c r="AV16" s="2496"/>
      <c r="AW16" s="2531"/>
      <c r="AX16" s="191"/>
      <c r="AY16" s="2530"/>
      <c r="AZ16" s="2530"/>
      <c r="BA16" s="2530"/>
      <c r="BB16" s="2530"/>
      <c r="BC16" s="2530"/>
      <c r="BD16" s="2530"/>
      <c r="BE16" s="2530"/>
      <c r="BF16" s="2530"/>
      <c r="BG16" s="2530"/>
      <c r="BH16" s="2530"/>
      <c r="BI16" s="2530"/>
      <c r="BJ16" s="2530"/>
      <c r="BK16" s="2530"/>
      <c r="BL16" s="2530"/>
      <c r="BM16" s="2530"/>
      <c r="BN16" s="2530"/>
      <c r="BO16" s="2530"/>
      <c r="BP16" s="2530"/>
      <c r="BQ16" s="2530"/>
      <c r="BR16" s="2530"/>
      <c r="BS16" s="2530"/>
      <c r="BT16" s="2530"/>
      <c r="BU16" s="2530"/>
      <c r="BV16" s="2530"/>
      <c r="BW16" s="2530"/>
      <c r="BX16" s="287"/>
    </row>
    <row r="17" spans="2:76" s="283" customFormat="1" ht="14.1" customHeight="1" x14ac:dyDescent="0.15">
      <c r="B17" s="302"/>
      <c r="C17" s="1914"/>
      <c r="D17" s="1914"/>
      <c r="E17" s="1914"/>
      <c r="F17" s="1914"/>
      <c r="G17" s="191"/>
      <c r="H17" s="313"/>
      <c r="I17" s="1914"/>
      <c r="J17" s="1914"/>
      <c r="K17" s="1914"/>
      <c r="L17" s="1914"/>
      <c r="M17" s="321"/>
      <c r="N17" s="191"/>
      <c r="O17" s="1914"/>
      <c r="P17" s="1914"/>
      <c r="Q17" s="1914"/>
      <c r="R17" s="1914"/>
      <c r="S17" s="191"/>
      <c r="T17" s="1294"/>
      <c r="U17" s="1914"/>
      <c r="V17" s="1914"/>
      <c r="W17" s="1914"/>
      <c r="X17" s="1914"/>
      <c r="Y17" s="1295"/>
      <c r="Z17" s="2496"/>
      <c r="AA17" s="2496"/>
      <c r="AB17" s="2496"/>
      <c r="AC17" s="2496"/>
      <c r="AD17" s="2496"/>
      <c r="AE17" s="2496"/>
      <c r="AF17" s="2532"/>
      <c r="AG17" s="2496"/>
      <c r="AH17" s="2496"/>
      <c r="AI17" s="2496"/>
      <c r="AJ17" s="2496"/>
      <c r="AK17" s="2497"/>
      <c r="AL17" s="2495"/>
      <c r="AM17" s="2496"/>
      <c r="AN17" s="2496"/>
      <c r="AO17" s="2496"/>
      <c r="AP17" s="2496"/>
      <c r="AQ17" s="2497"/>
      <c r="AR17" s="2495"/>
      <c r="AS17" s="2496"/>
      <c r="AT17" s="2496"/>
      <c r="AU17" s="2496"/>
      <c r="AV17" s="2496"/>
      <c r="AW17" s="2531"/>
      <c r="AX17" s="191"/>
      <c r="AY17" s="1914"/>
      <c r="AZ17" s="1914"/>
      <c r="BA17" s="1914"/>
      <c r="BB17" s="1914"/>
      <c r="BC17" s="1914"/>
      <c r="BD17" s="1914"/>
      <c r="BE17" s="1914"/>
      <c r="BF17" s="1914"/>
      <c r="BG17" s="1914"/>
      <c r="BH17" s="1914"/>
      <c r="BI17" s="1914"/>
      <c r="BJ17" s="1914"/>
      <c r="BK17" s="1914"/>
      <c r="BL17" s="1914"/>
      <c r="BM17" s="1914"/>
      <c r="BN17" s="1914"/>
      <c r="BO17" s="1914"/>
      <c r="BP17" s="1914"/>
      <c r="BQ17" s="1914"/>
      <c r="BR17" s="1914"/>
      <c r="BS17" s="1914"/>
      <c r="BT17" s="1914"/>
      <c r="BU17" s="1914"/>
      <c r="BV17" s="1914"/>
      <c r="BW17" s="1914"/>
      <c r="BX17" s="287"/>
    </row>
    <row r="18" spans="2:76" s="283" customFormat="1" ht="14.1" customHeight="1" x14ac:dyDescent="0.15">
      <c r="B18" s="302"/>
      <c r="C18" s="1914"/>
      <c r="D18" s="1914"/>
      <c r="E18" s="1914"/>
      <c r="F18" s="1914"/>
      <c r="G18" s="191"/>
      <c r="H18" s="313"/>
      <c r="I18" s="1914"/>
      <c r="J18" s="1914"/>
      <c r="K18" s="1914"/>
      <c r="L18" s="1914"/>
      <c r="M18" s="321"/>
      <c r="N18" s="191"/>
      <c r="O18" s="1914"/>
      <c r="P18" s="1914"/>
      <c r="Q18" s="1914"/>
      <c r="R18" s="1914"/>
      <c r="S18" s="191"/>
      <c r="T18" s="1294"/>
      <c r="U18" s="1914"/>
      <c r="V18" s="1914"/>
      <c r="W18" s="1914"/>
      <c r="X18" s="1914"/>
      <c r="Y18" s="1295"/>
      <c r="Z18" s="2496"/>
      <c r="AA18" s="2496"/>
      <c r="AB18" s="2496"/>
      <c r="AC18" s="2496"/>
      <c r="AD18" s="2496"/>
      <c r="AE18" s="2496"/>
      <c r="AF18" s="2532"/>
      <c r="AG18" s="2496"/>
      <c r="AH18" s="2496"/>
      <c r="AI18" s="2496"/>
      <c r="AJ18" s="2496"/>
      <c r="AK18" s="2497"/>
      <c r="AL18" s="2495"/>
      <c r="AM18" s="2496"/>
      <c r="AN18" s="2496"/>
      <c r="AO18" s="2496"/>
      <c r="AP18" s="2496"/>
      <c r="AQ18" s="2497"/>
      <c r="AR18" s="2495"/>
      <c r="AS18" s="2496"/>
      <c r="AT18" s="2496"/>
      <c r="AU18" s="2496"/>
      <c r="AV18" s="2496"/>
      <c r="AW18" s="2531"/>
      <c r="AX18" s="191"/>
      <c r="AY18" s="1914"/>
      <c r="AZ18" s="1914"/>
      <c r="BA18" s="1914"/>
      <c r="BB18" s="1914"/>
      <c r="BC18" s="1914"/>
      <c r="BD18" s="1914"/>
      <c r="BE18" s="1914"/>
      <c r="BF18" s="1914"/>
      <c r="BG18" s="1914"/>
      <c r="BH18" s="1914"/>
      <c r="BI18" s="1914"/>
      <c r="BJ18" s="1914"/>
      <c r="BK18" s="1914"/>
      <c r="BL18" s="1914"/>
      <c r="BM18" s="1914"/>
      <c r="BN18" s="1914"/>
      <c r="BO18" s="1914"/>
      <c r="BP18" s="1914"/>
      <c r="BQ18" s="1914"/>
      <c r="BR18" s="1914"/>
      <c r="BS18" s="1914"/>
      <c r="BT18" s="1914"/>
      <c r="BU18" s="1914"/>
      <c r="BV18" s="1914"/>
      <c r="BW18" s="1914"/>
      <c r="BX18" s="287"/>
    </row>
    <row r="19" spans="2:76" s="283" customFormat="1" ht="14.1" customHeight="1" x14ac:dyDescent="0.15">
      <c r="B19" s="302"/>
      <c r="C19" s="1914"/>
      <c r="D19" s="1914"/>
      <c r="E19" s="1914"/>
      <c r="F19" s="1914"/>
      <c r="G19" s="191"/>
      <c r="H19" s="313"/>
      <c r="I19" s="1914"/>
      <c r="J19" s="1914"/>
      <c r="K19" s="1914"/>
      <c r="L19" s="1914"/>
      <c r="M19" s="321"/>
      <c r="N19" s="191"/>
      <c r="O19" s="1914"/>
      <c r="P19" s="1914"/>
      <c r="Q19" s="1914"/>
      <c r="R19" s="1914"/>
      <c r="S19" s="191"/>
      <c r="T19" s="1294"/>
      <c r="U19" s="1914"/>
      <c r="V19" s="1914"/>
      <c r="W19" s="1914"/>
      <c r="X19" s="1914"/>
      <c r="Y19" s="1295"/>
      <c r="Z19" s="2496"/>
      <c r="AA19" s="2496"/>
      <c r="AB19" s="2496"/>
      <c r="AC19" s="2496"/>
      <c r="AD19" s="2496"/>
      <c r="AE19" s="2496"/>
      <c r="AF19" s="2532"/>
      <c r="AG19" s="2496"/>
      <c r="AH19" s="2496"/>
      <c r="AI19" s="2496"/>
      <c r="AJ19" s="2496"/>
      <c r="AK19" s="2497"/>
      <c r="AL19" s="2495"/>
      <c r="AM19" s="2496"/>
      <c r="AN19" s="2496"/>
      <c r="AO19" s="2496"/>
      <c r="AP19" s="2496"/>
      <c r="AQ19" s="2497"/>
      <c r="AR19" s="2495"/>
      <c r="AS19" s="2496"/>
      <c r="AT19" s="2496"/>
      <c r="AU19" s="2496"/>
      <c r="AV19" s="2496"/>
      <c r="AW19" s="2531"/>
      <c r="AX19" s="191"/>
      <c r="AY19" s="1914"/>
      <c r="AZ19" s="1914"/>
      <c r="BA19" s="1914"/>
      <c r="BB19" s="1914"/>
      <c r="BC19" s="1914"/>
      <c r="BD19" s="1914"/>
      <c r="BE19" s="1914"/>
      <c r="BF19" s="1914"/>
      <c r="BG19" s="1914"/>
      <c r="BH19" s="1914"/>
      <c r="BI19" s="1914"/>
      <c r="BJ19" s="1914"/>
      <c r="BK19" s="1914"/>
      <c r="BL19" s="1914"/>
      <c r="BM19" s="1914"/>
      <c r="BN19" s="1914"/>
      <c r="BO19" s="1914"/>
      <c r="BP19" s="1914"/>
      <c r="BQ19" s="1914"/>
      <c r="BR19" s="1914"/>
      <c r="BS19" s="1914"/>
      <c r="BT19" s="1914"/>
      <c r="BU19" s="1914"/>
      <c r="BV19" s="1914"/>
      <c r="BW19" s="1914"/>
      <c r="BX19" s="287"/>
    </row>
    <row r="20" spans="2:76" s="283" customFormat="1" ht="14.1" customHeight="1" x14ac:dyDescent="0.15">
      <c r="B20" s="302"/>
      <c r="C20" s="1914"/>
      <c r="D20" s="1914"/>
      <c r="E20" s="1914"/>
      <c r="F20" s="1914"/>
      <c r="G20" s="191"/>
      <c r="H20" s="313"/>
      <c r="I20" s="1914"/>
      <c r="J20" s="1914"/>
      <c r="K20" s="1914"/>
      <c r="L20" s="1914"/>
      <c r="M20" s="321"/>
      <c r="N20" s="191"/>
      <c r="O20" s="1914"/>
      <c r="P20" s="1914"/>
      <c r="Q20" s="1914"/>
      <c r="R20" s="1914"/>
      <c r="S20" s="191"/>
      <c r="T20" s="1294"/>
      <c r="U20" s="1914"/>
      <c r="V20" s="1914"/>
      <c r="W20" s="1914"/>
      <c r="X20" s="1914"/>
      <c r="Y20" s="1295"/>
      <c r="Z20" s="2496"/>
      <c r="AA20" s="2496"/>
      <c r="AB20" s="2496"/>
      <c r="AC20" s="2496"/>
      <c r="AD20" s="2496"/>
      <c r="AE20" s="2496"/>
      <c r="AF20" s="2532"/>
      <c r="AG20" s="2496"/>
      <c r="AH20" s="2496"/>
      <c r="AI20" s="2496"/>
      <c r="AJ20" s="2496"/>
      <c r="AK20" s="2497"/>
      <c r="AL20" s="2495"/>
      <c r="AM20" s="2496"/>
      <c r="AN20" s="2496"/>
      <c r="AO20" s="2496"/>
      <c r="AP20" s="2496"/>
      <c r="AQ20" s="2497"/>
      <c r="AR20" s="2495"/>
      <c r="AS20" s="2496"/>
      <c r="AT20" s="2496"/>
      <c r="AU20" s="2496"/>
      <c r="AV20" s="2496"/>
      <c r="AW20" s="2531"/>
      <c r="AX20" s="191"/>
      <c r="AY20" s="1914"/>
      <c r="AZ20" s="1914"/>
      <c r="BA20" s="1914"/>
      <c r="BB20" s="1914"/>
      <c r="BC20" s="1914"/>
      <c r="BD20" s="1914"/>
      <c r="BE20" s="1914"/>
      <c r="BF20" s="1914"/>
      <c r="BG20" s="1914"/>
      <c r="BH20" s="1914"/>
      <c r="BI20" s="1914"/>
      <c r="BJ20" s="1914"/>
      <c r="BK20" s="1914"/>
      <c r="BL20" s="1914"/>
      <c r="BM20" s="1914"/>
      <c r="BN20" s="1914"/>
      <c r="BO20" s="1914"/>
      <c r="BP20" s="1914"/>
      <c r="BQ20" s="1914"/>
      <c r="BR20" s="1914"/>
      <c r="BS20" s="1914"/>
      <c r="BT20" s="1914"/>
      <c r="BU20" s="1914"/>
      <c r="BV20" s="1914"/>
      <c r="BW20" s="1914"/>
      <c r="BX20" s="287"/>
    </row>
    <row r="21" spans="2:76" s="283" customFormat="1" ht="14.1" customHeight="1" x14ac:dyDescent="0.15">
      <c r="B21" s="302"/>
      <c r="C21" s="1914"/>
      <c r="D21" s="1914"/>
      <c r="E21" s="1914"/>
      <c r="F21" s="1914"/>
      <c r="G21" s="191"/>
      <c r="H21" s="313"/>
      <c r="I21" s="2530" t="s">
        <v>717</v>
      </c>
      <c r="J21" s="2530"/>
      <c r="K21" s="2530"/>
      <c r="L21" s="2530"/>
      <c r="M21" s="321"/>
      <c r="N21" s="191"/>
      <c r="O21" s="301" t="s">
        <v>718</v>
      </c>
      <c r="P21" s="301"/>
      <c r="Q21" s="301"/>
      <c r="R21" s="301"/>
      <c r="S21" s="191"/>
      <c r="T21" s="1294"/>
      <c r="U21" s="1914"/>
      <c r="V21" s="1914"/>
      <c r="W21" s="1914"/>
      <c r="X21" s="1914"/>
      <c r="Y21" s="1295"/>
      <c r="Z21" s="2496">
        <v>1</v>
      </c>
      <c r="AA21" s="2496"/>
      <c r="AB21" s="2496"/>
      <c r="AC21" s="2496"/>
      <c r="AD21" s="2496"/>
      <c r="AE21" s="2496"/>
      <c r="AF21" s="2532">
        <v>22</v>
      </c>
      <c r="AG21" s="2496"/>
      <c r="AH21" s="2496"/>
      <c r="AI21" s="2496"/>
      <c r="AJ21" s="2496"/>
      <c r="AK21" s="2497"/>
      <c r="AL21" s="2495">
        <v>17</v>
      </c>
      <c r="AM21" s="2496"/>
      <c r="AN21" s="2496"/>
      <c r="AO21" s="2496"/>
      <c r="AP21" s="2496"/>
      <c r="AQ21" s="2497"/>
      <c r="AR21" s="2495">
        <f>SUM(AF21:AQ21)</f>
        <v>39</v>
      </c>
      <c r="AS21" s="2496"/>
      <c r="AT21" s="2496"/>
      <c r="AU21" s="2496"/>
      <c r="AV21" s="2496"/>
      <c r="AW21" s="2531"/>
      <c r="AX21" s="191"/>
      <c r="AY21" s="2530"/>
      <c r="AZ21" s="2530"/>
      <c r="BA21" s="2530"/>
      <c r="BB21" s="2530"/>
      <c r="BC21" s="2530"/>
      <c r="BD21" s="2530"/>
      <c r="BE21" s="2530"/>
      <c r="BF21" s="2530"/>
      <c r="BG21" s="2530"/>
      <c r="BH21" s="2530"/>
      <c r="BI21" s="2530"/>
      <c r="BJ21" s="2530"/>
      <c r="BK21" s="2530"/>
      <c r="BL21" s="2530"/>
      <c r="BM21" s="2530"/>
      <c r="BN21" s="2530"/>
      <c r="BO21" s="2530"/>
      <c r="BP21" s="2530"/>
      <c r="BQ21" s="2530"/>
      <c r="BR21" s="2530"/>
      <c r="BS21" s="2530"/>
      <c r="BT21" s="2530"/>
      <c r="BU21" s="2530"/>
      <c r="BV21" s="2530"/>
      <c r="BW21" s="2530"/>
      <c r="BX21" s="287"/>
    </row>
    <row r="22" spans="2:76" s="283" customFormat="1" ht="14.1" customHeight="1" x14ac:dyDescent="0.15">
      <c r="B22" s="302"/>
      <c r="C22" s="1914"/>
      <c r="D22" s="1914"/>
      <c r="E22" s="1914"/>
      <c r="F22" s="1914"/>
      <c r="G22" s="191"/>
      <c r="H22" s="313"/>
      <c r="I22" s="1914"/>
      <c r="J22" s="1914"/>
      <c r="K22" s="1914"/>
      <c r="L22" s="1914"/>
      <c r="M22" s="321"/>
      <c r="N22" s="191"/>
      <c r="O22" s="1914"/>
      <c r="P22" s="1914"/>
      <c r="Q22" s="1914"/>
      <c r="R22" s="1914"/>
      <c r="S22" s="191"/>
      <c r="T22" s="1294"/>
      <c r="U22" s="1914"/>
      <c r="V22" s="1914"/>
      <c r="W22" s="1914"/>
      <c r="X22" s="1914"/>
      <c r="Y22" s="1295"/>
      <c r="Z22" s="2496"/>
      <c r="AA22" s="2496"/>
      <c r="AB22" s="2496"/>
      <c r="AC22" s="2496"/>
      <c r="AD22" s="2496"/>
      <c r="AE22" s="2496"/>
      <c r="AF22" s="2532"/>
      <c r="AG22" s="2496"/>
      <c r="AH22" s="2496"/>
      <c r="AI22" s="2496"/>
      <c r="AJ22" s="2496"/>
      <c r="AK22" s="2497"/>
      <c r="AL22" s="2495"/>
      <c r="AM22" s="2496"/>
      <c r="AN22" s="2496"/>
      <c r="AO22" s="2496"/>
      <c r="AP22" s="2496"/>
      <c r="AQ22" s="2497"/>
      <c r="AR22" s="2495"/>
      <c r="AS22" s="2496"/>
      <c r="AT22" s="2496"/>
      <c r="AU22" s="2496"/>
      <c r="AV22" s="2496"/>
      <c r="AW22" s="2531"/>
      <c r="AX22" s="191"/>
      <c r="AY22" s="2530"/>
      <c r="AZ22" s="2530"/>
      <c r="BA22" s="2530"/>
      <c r="BB22" s="2530"/>
      <c r="BC22" s="2530"/>
      <c r="BD22" s="2530"/>
      <c r="BE22" s="2530"/>
      <c r="BF22" s="2530"/>
      <c r="BG22" s="2530"/>
      <c r="BH22" s="2530"/>
      <c r="BI22" s="2530"/>
      <c r="BJ22" s="2530"/>
      <c r="BK22" s="2530"/>
      <c r="BL22" s="2530"/>
      <c r="BM22" s="2530"/>
      <c r="BN22" s="2530"/>
      <c r="BO22" s="2530"/>
      <c r="BP22" s="2530"/>
      <c r="BQ22" s="2530"/>
      <c r="BR22" s="2530"/>
      <c r="BS22" s="2530"/>
      <c r="BT22" s="2530"/>
      <c r="BU22" s="2530"/>
      <c r="BV22" s="2530"/>
      <c r="BW22" s="2530"/>
      <c r="BX22" s="287"/>
    </row>
    <row r="23" spans="2:76" s="283" customFormat="1" ht="14.1" customHeight="1" x14ac:dyDescent="0.15">
      <c r="B23" s="302"/>
      <c r="C23" s="1914"/>
      <c r="D23" s="1914"/>
      <c r="E23" s="1914"/>
      <c r="F23" s="1914"/>
      <c r="G23" s="191"/>
      <c r="H23" s="313"/>
      <c r="I23" s="1914"/>
      <c r="J23" s="1914"/>
      <c r="K23" s="1914"/>
      <c r="L23" s="1914"/>
      <c r="M23" s="321"/>
      <c r="N23" s="191"/>
      <c r="O23" s="1914"/>
      <c r="P23" s="1914"/>
      <c r="Q23" s="1914"/>
      <c r="R23" s="1914"/>
      <c r="S23" s="191"/>
      <c r="T23" s="1294"/>
      <c r="U23" s="1914"/>
      <c r="V23" s="1914"/>
      <c r="W23" s="1914"/>
      <c r="X23" s="1914"/>
      <c r="Y23" s="1295"/>
      <c r="Z23" s="2496"/>
      <c r="AA23" s="2496"/>
      <c r="AB23" s="2496"/>
      <c r="AC23" s="2496"/>
      <c r="AD23" s="2496"/>
      <c r="AE23" s="2496"/>
      <c r="AF23" s="2532"/>
      <c r="AG23" s="2496"/>
      <c r="AH23" s="2496"/>
      <c r="AI23" s="2496"/>
      <c r="AJ23" s="2496"/>
      <c r="AK23" s="2497"/>
      <c r="AL23" s="2495"/>
      <c r="AM23" s="2496"/>
      <c r="AN23" s="2496"/>
      <c r="AO23" s="2496"/>
      <c r="AP23" s="2496"/>
      <c r="AQ23" s="2497"/>
      <c r="AR23" s="2495"/>
      <c r="AS23" s="2496"/>
      <c r="AT23" s="2496"/>
      <c r="AU23" s="2496"/>
      <c r="AV23" s="2496"/>
      <c r="AW23" s="2531"/>
      <c r="AX23" s="191"/>
      <c r="AY23" s="2530"/>
      <c r="AZ23" s="2530"/>
      <c r="BA23" s="2530"/>
      <c r="BB23" s="2530"/>
      <c r="BC23" s="2530"/>
      <c r="BD23" s="2530"/>
      <c r="BE23" s="2530"/>
      <c r="BF23" s="2530"/>
      <c r="BG23" s="2530"/>
      <c r="BH23" s="2530"/>
      <c r="BI23" s="2530"/>
      <c r="BJ23" s="2530"/>
      <c r="BK23" s="2530"/>
      <c r="BL23" s="2530"/>
      <c r="BM23" s="2530"/>
      <c r="BN23" s="2530"/>
      <c r="BO23" s="2530"/>
      <c r="BP23" s="2530"/>
      <c r="BQ23" s="2530"/>
      <c r="BR23" s="2530"/>
      <c r="BS23" s="2530"/>
      <c r="BT23" s="2530"/>
      <c r="BU23" s="2530"/>
      <c r="BV23" s="2530"/>
      <c r="BW23" s="2530"/>
      <c r="BX23" s="287"/>
    </row>
    <row r="24" spans="2:76" s="283" customFormat="1" ht="14.1" customHeight="1" x14ac:dyDescent="0.15">
      <c r="B24" s="302"/>
      <c r="C24" s="1914"/>
      <c r="D24" s="1914"/>
      <c r="E24" s="1914"/>
      <c r="F24" s="1914"/>
      <c r="G24" s="191"/>
      <c r="H24" s="313"/>
      <c r="I24" s="1914"/>
      <c r="J24" s="1914"/>
      <c r="K24" s="1914"/>
      <c r="L24" s="1914"/>
      <c r="M24" s="321"/>
      <c r="N24" s="191"/>
      <c r="O24" s="1914"/>
      <c r="P24" s="1914"/>
      <c r="Q24" s="1914"/>
      <c r="R24" s="1914"/>
      <c r="S24" s="191"/>
      <c r="T24" s="1294"/>
      <c r="U24" s="1914"/>
      <c r="V24" s="1914"/>
      <c r="W24" s="1914"/>
      <c r="X24" s="1914"/>
      <c r="Y24" s="1295"/>
      <c r="Z24" s="2496"/>
      <c r="AA24" s="2496"/>
      <c r="AB24" s="2496"/>
      <c r="AC24" s="2496"/>
      <c r="AD24" s="2496"/>
      <c r="AE24" s="2496"/>
      <c r="AF24" s="2532"/>
      <c r="AG24" s="2496"/>
      <c r="AH24" s="2496"/>
      <c r="AI24" s="2496"/>
      <c r="AJ24" s="2496"/>
      <c r="AK24" s="2497"/>
      <c r="AL24" s="2495"/>
      <c r="AM24" s="2496"/>
      <c r="AN24" s="2496"/>
      <c r="AO24" s="2496"/>
      <c r="AP24" s="2496"/>
      <c r="AQ24" s="2497"/>
      <c r="AR24" s="2495"/>
      <c r="AS24" s="2496"/>
      <c r="AT24" s="2496"/>
      <c r="AU24" s="2496"/>
      <c r="AV24" s="2496"/>
      <c r="AW24" s="2531"/>
      <c r="AX24" s="191"/>
      <c r="AY24" s="2530"/>
      <c r="AZ24" s="2530"/>
      <c r="BA24" s="2530"/>
      <c r="BB24" s="2530"/>
      <c r="BC24" s="2530"/>
      <c r="BD24" s="2530"/>
      <c r="BE24" s="2530"/>
      <c r="BF24" s="2530"/>
      <c r="BG24" s="2530"/>
      <c r="BH24" s="2530"/>
      <c r="BI24" s="2530"/>
      <c r="BJ24" s="2530"/>
      <c r="BK24" s="2530"/>
      <c r="BL24" s="2530"/>
      <c r="BM24" s="2530"/>
      <c r="BN24" s="2530"/>
      <c r="BO24" s="2530"/>
      <c r="BP24" s="2530"/>
      <c r="BQ24" s="2530"/>
      <c r="BR24" s="2530"/>
      <c r="BS24" s="2530"/>
      <c r="BT24" s="2530"/>
      <c r="BU24" s="2530"/>
      <c r="BV24" s="2530"/>
      <c r="BW24" s="2530"/>
      <c r="BX24" s="287"/>
    </row>
    <row r="25" spans="2:76" s="283" customFormat="1" ht="14.1" customHeight="1" x14ac:dyDescent="0.15">
      <c r="B25" s="302"/>
      <c r="C25" s="1914"/>
      <c r="D25" s="1914"/>
      <c r="E25" s="1914"/>
      <c r="F25" s="1914"/>
      <c r="G25" s="191"/>
      <c r="H25" s="313"/>
      <c r="I25" s="1914"/>
      <c r="J25" s="1914"/>
      <c r="K25" s="1914"/>
      <c r="L25" s="1914"/>
      <c r="M25" s="321"/>
      <c r="N25" s="191"/>
      <c r="O25" s="1914"/>
      <c r="P25" s="1914"/>
      <c r="Q25" s="1914"/>
      <c r="R25" s="1914"/>
      <c r="S25" s="191"/>
      <c r="T25" s="1294"/>
      <c r="U25" s="1914"/>
      <c r="V25" s="1914"/>
      <c r="W25" s="1914"/>
      <c r="X25" s="1914"/>
      <c r="Y25" s="1295"/>
      <c r="Z25" s="2496"/>
      <c r="AA25" s="2496"/>
      <c r="AB25" s="2496"/>
      <c r="AC25" s="2496"/>
      <c r="AD25" s="2496"/>
      <c r="AE25" s="2496"/>
      <c r="AF25" s="2532"/>
      <c r="AG25" s="2496"/>
      <c r="AH25" s="2496"/>
      <c r="AI25" s="2496"/>
      <c r="AJ25" s="2496"/>
      <c r="AK25" s="2497"/>
      <c r="AL25" s="2495"/>
      <c r="AM25" s="2496"/>
      <c r="AN25" s="2496"/>
      <c r="AO25" s="2496"/>
      <c r="AP25" s="2496"/>
      <c r="AQ25" s="2497"/>
      <c r="AR25" s="2495"/>
      <c r="AS25" s="2496"/>
      <c r="AT25" s="2496"/>
      <c r="AU25" s="2496"/>
      <c r="AV25" s="2496"/>
      <c r="AW25" s="2531"/>
      <c r="AX25" s="191"/>
      <c r="AY25" s="2530"/>
      <c r="AZ25" s="2530"/>
      <c r="BA25" s="2530"/>
      <c r="BB25" s="2530"/>
      <c r="BC25" s="2530"/>
      <c r="BD25" s="2530"/>
      <c r="BE25" s="2530"/>
      <c r="BF25" s="2530"/>
      <c r="BG25" s="2530"/>
      <c r="BH25" s="2530"/>
      <c r="BI25" s="2530"/>
      <c r="BJ25" s="2530"/>
      <c r="BK25" s="2530"/>
      <c r="BL25" s="2530"/>
      <c r="BM25" s="2530"/>
      <c r="BN25" s="2530"/>
      <c r="BO25" s="2530"/>
      <c r="BP25" s="2530"/>
      <c r="BQ25" s="2530"/>
      <c r="BR25" s="2530"/>
      <c r="BS25" s="2530"/>
      <c r="BT25" s="2530"/>
      <c r="BU25" s="2530"/>
      <c r="BV25" s="2530"/>
      <c r="BW25" s="2530"/>
      <c r="BX25" s="287"/>
    </row>
    <row r="26" spans="2:76" s="283" customFormat="1" ht="14.1" customHeight="1" x14ac:dyDescent="0.15">
      <c r="B26" s="302"/>
      <c r="C26" s="1914"/>
      <c r="D26" s="1914"/>
      <c r="E26" s="1914"/>
      <c r="F26" s="1914"/>
      <c r="G26" s="191"/>
      <c r="H26" s="313"/>
      <c r="I26" s="1914"/>
      <c r="J26" s="1914"/>
      <c r="K26" s="1914"/>
      <c r="L26" s="1914"/>
      <c r="M26" s="321"/>
      <c r="N26" s="1914"/>
      <c r="O26" s="1914"/>
      <c r="P26" s="1914"/>
      <c r="Q26" s="1914"/>
      <c r="R26" s="1914"/>
      <c r="S26" s="1914"/>
      <c r="T26" s="1294"/>
      <c r="U26" s="1914"/>
      <c r="V26" s="1914"/>
      <c r="W26" s="1914"/>
      <c r="X26" s="1914"/>
      <c r="Y26" s="1295"/>
      <c r="Z26" s="2496"/>
      <c r="AA26" s="2496"/>
      <c r="AB26" s="2496"/>
      <c r="AC26" s="2496"/>
      <c r="AD26" s="2496"/>
      <c r="AE26" s="2496"/>
      <c r="AF26" s="2532"/>
      <c r="AG26" s="2496"/>
      <c r="AH26" s="2496"/>
      <c r="AI26" s="2496"/>
      <c r="AJ26" s="2496"/>
      <c r="AK26" s="2497"/>
      <c r="AL26" s="2495"/>
      <c r="AM26" s="2496"/>
      <c r="AN26" s="2496"/>
      <c r="AO26" s="2496"/>
      <c r="AP26" s="2496"/>
      <c r="AQ26" s="2497"/>
      <c r="AR26" s="2495"/>
      <c r="AS26" s="2496"/>
      <c r="AT26" s="2496"/>
      <c r="AU26" s="2496"/>
      <c r="AV26" s="2496"/>
      <c r="AW26" s="2531"/>
      <c r="AX26" s="191"/>
      <c r="AY26" s="2530"/>
      <c r="AZ26" s="2530"/>
      <c r="BA26" s="2530"/>
      <c r="BB26" s="2530"/>
      <c r="BC26" s="2530"/>
      <c r="BD26" s="2530"/>
      <c r="BE26" s="2530"/>
      <c r="BF26" s="2530"/>
      <c r="BG26" s="2530"/>
      <c r="BH26" s="2530"/>
      <c r="BI26" s="2530"/>
      <c r="BJ26" s="2530"/>
      <c r="BK26" s="2530"/>
      <c r="BL26" s="2530"/>
      <c r="BM26" s="2530"/>
      <c r="BN26" s="2530"/>
      <c r="BO26" s="2530"/>
      <c r="BP26" s="2530"/>
      <c r="BQ26" s="2530"/>
      <c r="BR26" s="2530"/>
      <c r="BS26" s="2530"/>
      <c r="BT26" s="2530"/>
      <c r="BU26" s="2530"/>
      <c r="BV26" s="2530"/>
      <c r="BW26" s="2530"/>
      <c r="BX26" s="287"/>
    </row>
    <row r="27" spans="2:76" s="283" customFormat="1" ht="14.1" customHeight="1" x14ac:dyDescent="0.15">
      <c r="B27" s="302"/>
      <c r="C27" s="1914"/>
      <c r="D27" s="1914"/>
      <c r="E27" s="1914"/>
      <c r="F27" s="1914"/>
      <c r="G27" s="191"/>
      <c r="H27" s="313"/>
      <c r="I27" s="1914"/>
      <c r="J27" s="1914"/>
      <c r="K27" s="1914"/>
      <c r="L27" s="1914"/>
      <c r="M27" s="321"/>
      <c r="N27" s="1914"/>
      <c r="O27" s="1914"/>
      <c r="P27" s="1914"/>
      <c r="Q27" s="1914"/>
      <c r="R27" s="1914"/>
      <c r="S27" s="1914"/>
      <c r="T27" s="1294"/>
      <c r="U27" s="1914"/>
      <c r="V27" s="1914"/>
      <c r="W27" s="1914"/>
      <c r="X27" s="1914"/>
      <c r="Y27" s="1295"/>
      <c r="Z27" s="2496"/>
      <c r="AA27" s="2496"/>
      <c r="AB27" s="2496"/>
      <c r="AC27" s="2496"/>
      <c r="AD27" s="2496"/>
      <c r="AE27" s="2496"/>
      <c r="AF27" s="2532"/>
      <c r="AG27" s="2496"/>
      <c r="AH27" s="2496"/>
      <c r="AI27" s="2496"/>
      <c r="AJ27" s="2496"/>
      <c r="AK27" s="2497"/>
      <c r="AL27" s="2495"/>
      <c r="AM27" s="2496"/>
      <c r="AN27" s="2496"/>
      <c r="AO27" s="2496"/>
      <c r="AP27" s="2496"/>
      <c r="AQ27" s="2497"/>
      <c r="AR27" s="2495"/>
      <c r="AS27" s="2496"/>
      <c r="AT27" s="2496"/>
      <c r="AU27" s="2496"/>
      <c r="AV27" s="2496"/>
      <c r="AW27" s="2531"/>
      <c r="AX27" s="191"/>
      <c r="AY27" s="2530"/>
      <c r="AZ27" s="2530"/>
      <c r="BA27" s="2530"/>
      <c r="BB27" s="2530"/>
      <c r="BC27" s="2530"/>
      <c r="BD27" s="2530"/>
      <c r="BE27" s="2530"/>
      <c r="BF27" s="2530"/>
      <c r="BG27" s="2530"/>
      <c r="BH27" s="2530"/>
      <c r="BI27" s="2530"/>
      <c r="BJ27" s="2530"/>
      <c r="BK27" s="2530"/>
      <c r="BL27" s="2530"/>
      <c r="BM27" s="2530"/>
      <c r="BN27" s="2530"/>
      <c r="BO27" s="2530"/>
      <c r="BP27" s="2530"/>
      <c r="BQ27" s="2530"/>
      <c r="BR27" s="2530"/>
      <c r="BS27" s="2530"/>
      <c r="BT27" s="2530"/>
      <c r="BU27" s="2530"/>
      <c r="BV27" s="2530"/>
      <c r="BW27" s="2530"/>
      <c r="BX27" s="287"/>
    </row>
    <row r="28" spans="2:76" s="283" customFormat="1" ht="14.1" customHeight="1" x14ac:dyDescent="0.15">
      <c r="B28" s="302"/>
      <c r="C28" s="1914"/>
      <c r="D28" s="1914"/>
      <c r="E28" s="1914"/>
      <c r="F28" s="1914"/>
      <c r="G28" s="191"/>
      <c r="H28" s="313"/>
      <c r="I28" s="1914"/>
      <c r="J28" s="1914"/>
      <c r="K28" s="1914"/>
      <c r="L28" s="1914"/>
      <c r="M28" s="321"/>
      <c r="N28" s="1914"/>
      <c r="O28" s="1914"/>
      <c r="P28" s="1914"/>
      <c r="Q28" s="1914"/>
      <c r="R28" s="1914"/>
      <c r="S28" s="1914"/>
      <c r="T28" s="1294"/>
      <c r="U28" s="1914"/>
      <c r="V28" s="1914"/>
      <c r="W28" s="1914"/>
      <c r="X28" s="1914"/>
      <c r="Y28" s="1295"/>
      <c r="Z28" s="2496"/>
      <c r="AA28" s="2496"/>
      <c r="AB28" s="2496"/>
      <c r="AC28" s="2496"/>
      <c r="AD28" s="2496"/>
      <c r="AE28" s="2496"/>
      <c r="AF28" s="2532"/>
      <c r="AG28" s="2496"/>
      <c r="AH28" s="2496"/>
      <c r="AI28" s="2496"/>
      <c r="AJ28" s="2496"/>
      <c r="AK28" s="2497"/>
      <c r="AL28" s="2495"/>
      <c r="AM28" s="2496"/>
      <c r="AN28" s="2496"/>
      <c r="AO28" s="2496"/>
      <c r="AP28" s="2496"/>
      <c r="AQ28" s="2497"/>
      <c r="AR28" s="2495"/>
      <c r="AS28" s="2496"/>
      <c r="AT28" s="2496"/>
      <c r="AU28" s="2496"/>
      <c r="AV28" s="2496"/>
      <c r="AW28" s="2531"/>
      <c r="AX28" s="191"/>
      <c r="AY28" s="2530"/>
      <c r="AZ28" s="2530"/>
      <c r="BA28" s="2530"/>
      <c r="BB28" s="2530"/>
      <c r="BC28" s="2530"/>
      <c r="BD28" s="2530"/>
      <c r="BE28" s="2530"/>
      <c r="BF28" s="2530"/>
      <c r="BG28" s="2530"/>
      <c r="BH28" s="2530"/>
      <c r="BI28" s="2530"/>
      <c r="BJ28" s="2530"/>
      <c r="BK28" s="2530"/>
      <c r="BL28" s="2530"/>
      <c r="BM28" s="2530"/>
      <c r="BN28" s="2530"/>
      <c r="BO28" s="2530"/>
      <c r="BP28" s="2530"/>
      <c r="BQ28" s="2530"/>
      <c r="BR28" s="2530"/>
      <c r="BS28" s="2530"/>
      <c r="BT28" s="2530"/>
      <c r="BU28" s="2530"/>
      <c r="BV28" s="2530"/>
      <c r="BW28" s="2530"/>
      <c r="BX28" s="287"/>
    </row>
    <row r="29" spans="2:76" s="283" customFormat="1" ht="14.1" customHeight="1" x14ac:dyDescent="0.15">
      <c r="B29" s="302"/>
      <c r="C29" s="1914"/>
      <c r="D29" s="1914"/>
      <c r="E29" s="1914"/>
      <c r="F29" s="1914"/>
      <c r="G29" s="191"/>
      <c r="H29" s="313"/>
      <c r="I29" s="1914"/>
      <c r="J29" s="1914"/>
      <c r="K29" s="1914"/>
      <c r="L29" s="1914"/>
      <c r="M29" s="321"/>
      <c r="N29" s="1914"/>
      <c r="O29" s="1914"/>
      <c r="P29" s="1914"/>
      <c r="Q29" s="1914"/>
      <c r="R29" s="1914"/>
      <c r="S29" s="1914"/>
      <c r="T29" s="1294"/>
      <c r="U29" s="1914"/>
      <c r="V29" s="1914"/>
      <c r="W29" s="1914"/>
      <c r="X29" s="1914"/>
      <c r="Y29" s="1295"/>
      <c r="Z29" s="2496"/>
      <c r="AA29" s="2496"/>
      <c r="AB29" s="2496"/>
      <c r="AC29" s="2496"/>
      <c r="AD29" s="2496"/>
      <c r="AE29" s="2496"/>
      <c r="AF29" s="2532"/>
      <c r="AG29" s="2496"/>
      <c r="AH29" s="2496"/>
      <c r="AI29" s="2496"/>
      <c r="AJ29" s="2496"/>
      <c r="AK29" s="2497"/>
      <c r="AL29" s="2495"/>
      <c r="AM29" s="2496"/>
      <c r="AN29" s="2496"/>
      <c r="AO29" s="2496"/>
      <c r="AP29" s="2496"/>
      <c r="AQ29" s="2497"/>
      <c r="AR29" s="2495"/>
      <c r="AS29" s="2496"/>
      <c r="AT29" s="2496"/>
      <c r="AU29" s="2496"/>
      <c r="AV29" s="2496"/>
      <c r="AW29" s="2531"/>
      <c r="AX29" s="191"/>
      <c r="AY29" s="2530"/>
      <c r="AZ29" s="2530"/>
      <c r="BA29" s="2530"/>
      <c r="BB29" s="2530"/>
      <c r="BC29" s="2530"/>
      <c r="BD29" s="2530"/>
      <c r="BE29" s="2530"/>
      <c r="BF29" s="2530"/>
      <c r="BG29" s="2530"/>
      <c r="BH29" s="2530"/>
      <c r="BI29" s="2530"/>
      <c r="BJ29" s="2530"/>
      <c r="BK29" s="2530"/>
      <c r="BL29" s="2530"/>
      <c r="BM29" s="2530"/>
      <c r="BN29" s="2530"/>
      <c r="BO29" s="2530"/>
      <c r="BP29" s="2530"/>
      <c r="BQ29" s="2530"/>
      <c r="BR29" s="2530"/>
      <c r="BS29" s="2530"/>
      <c r="BT29" s="2530"/>
      <c r="BU29" s="2530"/>
      <c r="BV29" s="2530"/>
      <c r="BW29" s="2530"/>
      <c r="BX29" s="287"/>
    </row>
    <row r="30" spans="2:76" s="283" customFormat="1" ht="14.1" customHeight="1" x14ac:dyDescent="0.15">
      <c r="B30" s="302"/>
      <c r="C30" s="1914"/>
      <c r="D30" s="1914"/>
      <c r="E30" s="1914"/>
      <c r="F30" s="1914"/>
      <c r="G30" s="191"/>
      <c r="H30" s="313"/>
      <c r="I30" s="1914"/>
      <c r="J30" s="1914"/>
      <c r="K30" s="1914"/>
      <c r="L30" s="1914"/>
      <c r="M30" s="321"/>
      <c r="N30" s="1914"/>
      <c r="O30" s="1914"/>
      <c r="P30" s="1914"/>
      <c r="Q30" s="1914"/>
      <c r="R30" s="1914"/>
      <c r="S30" s="1914"/>
      <c r="T30" s="1294"/>
      <c r="U30" s="1914"/>
      <c r="V30" s="1914"/>
      <c r="W30" s="1914"/>
      <c r="X30" s="1914"/>
      <c r="Y30" s="1295"/>
      <c r="Z30" s="2496"/>
      <c r="AA30" s="2496"/>
      <c r="AB30" s="2496"/>
      <c r="AC30" s="2496"/>
      <c r="AD30" s="2496"/>
      <c r="AE30" s="2496"/>
      <c r="AF30" s="2532"/>
      <c r="AG30" s="2496"/>
      <c r="AH30" s="2496"/>
      <c r="AI30" s="2496"/>
      <c r="AJ30" s="2496"/>
      <c r="AK30" s="2497"/>
      <c r="AL30" s="2495"/>
      <c r="AM30" s="2496"/>
      <c r="AN30" s="2496"/>
      <c r="AO30" s="2496"/>
      <c r="AP30" s="2496"/>
      <c r="AQ30" s="2497"/>
      <c r="AR30" s="2495"/>
      <c r="AS30" s="2496"/>
      <c r="AT30" s="2496"/>
      <c r="AU30" s="2496"/>
      <c r="AV30" s="2496"/>
      <c r="AW30" s="2531"/>
      <c r="AX30" s="191"/>
      <c r="AY30" s="2530"/>
      <c r="AZ30" s="2530"/>
      <c r="BA30" s="2530"/>
      <c r="BB30" s="2530"/>
      <c r="BC30" s="2530"/>
      <c r="BD30" s="2530"/>
      <c r="BE30" s="2530"/>
      <c r="BF30" s="2530"/>
      <c r="BG30" s="2530"/>
      <c r="BH30" s="2530"/>
      <c r="BI30" s="2530"/>
      <c r="BJ30" s="2530"/>
      <c r="BK30" s="2530"/>
      <c r="BL30" s="2530"/>
      <c r="BM30" s="2530"/>
      <c r="BN30" s="2530"/>
      <c r="BO30" s="2530"/>
      <c r="BP30" s="2530"/>
      <c r="BQ30" s="2530"/>
      <c r="BR30" s="2530"/>
      <c r="BS30" s="2530"/>
      <c r="BT30" s="2530"/>
      <c r="BU30" s="2530"/>
      <c r="BV30" s="2530"/>
      <c r="BW30" s="2530"/>
      <c r="BX30" s="287"/>
    </row>
    <row r="31" spans="2:76" s="283" customFormat="1" ht="14.1" customHeight="1" x14ac:dyDescent="0.15">
      <c r="B31" s="302"/>
      <c r="C31" s="1914"/>
      <c r="D31" s="1914"/>
      <c r="E31" s="1914"/>
      <c r="F31" s="1914"/>
      <c r="G31" s="191"/>
      <c r="H31" s="313"/>
      <c r="I31" s="1914"/>
      <c r="J31" s="1914"/>
      <c r="K31" s="1914"/>
      <c r="L31" s="1914"/>
      <c r="M31" s="321"/>
      <c r="N31" s="1914"/>
      <c r="O31" s="1914"/>
      <c r="P31" s="1914"/>
      <c r="Q31" s="1914"/>
      <c r="R31" s="1914"/>
      <c r="S31" s="1914"/>
      <c r="T31" s="1294"/>
      <c r="U31" s="1914"/>
      <c r="V31" s="1914"/>
      <c r="W31" s="1914"/>
      <c r="X31" s="1914"/>
      <c r="Y31" s="1295"/>
      <c r="Z31" s="2496"/>
      <c r="AA31" s="2496"/>
      <c r="AB31" s="2496"/>
      <c r="AC31" s="2496"/>
      <c r="AD31" s="2496"/>
      <c r="AE31" s="2496"/>
      <c r="AF31" s="2532"/>
      <c r="AG31" s="2496"/>
      <c r="AH31" s="2496"/>
      <c r="AI31" s="2496"/>
      <c r="AJ31" s="2496"/>
      <c r="AK31" s="2497"/>
      <c r="AL31" s="2495"/>
      <c r="AM31" s="2496"/>
      <c r="AN31" s="2496"/>
      <c r="AO31" s="2496"/>
      <c r="AP31" s="2496"/>
      <c r="AQ31" s="2497"/>
      <c r="AR31" s="2495"/>
      <c r="AS31" s="2496"/>
      <c r="AT31" s="2496"/>
      <c r="AU31" s="2496"/>
      <c r="AV31" s="2496"/>
      <c r="AW31" s="2531"/>
      <c r="AX31" s="191"/>
      <c r="AY31" s="2530"/>
      <c r="AZ31" s="2530"/>
      <c r="BA31" s="2530"/>
      <c r="BB31" s="2530"/>
      <c r="BC31" s="2530"/>
      <c r="BD31" s="2530"/>
      <c r="BE31" s="2530"/>
      <c r="BF31" s="2530"/>
      <c r="BG31" s="2530"/>
      <c r="BH31" s="2530"/>
      <c r="BI31" s="2530"/>
      <c r="BJ31" s="2530"/>
      <c r="BK31" s="2530"/>
      <c r="BL31" s="2530"/>
      <c r="BM31" s="2530"/>
      <c r="BN31" s="2530"/>
      <c r="BO31" s="2530"/>
      <c r="BP31" s="2530"/>
      <c r="BQ31" s="2530"/>
      <c r="BR31" s="2530"/>
      <c r="BS31" s="2530"/>
      <c r="BT31" s="2530"/>
      <c r="BU31" s="2530"/>
      <c r="BV31" s="2530"/>
      <c r="BW31" s="2530"/>
      <c r="BX31" s="287"/>
    </row>
    <row r="32" spans="2:76" s="283" customFormat="1" ht="14.1" customHeight="1" x14ac:dyDescent="0.15">
      <c r="B32" s="302"/>
      <c r="C32" s="1914"/>
      <c r="D32" s="1914"/>
      <c r="E32" s="1914"/>
      <c r="F32" s="1914"/>
      <c r="G32" s="191"/>
      <c r="H32" s="313"/>
      <c r="I32" s="1914"/>
      <c r="J32" s="1914"/>
      <c r="K32" s="1914"/>
      <c r="L32" s="1914"/>
      <c r="M32" s="321"/>
      <c r="N32" s="1914"/>
      <c r="O32" s="1914"/>
      <c r="P32" s="1914"/>
      <c r="Q32" s="1914"/>
      <c r="R32" s="1914"/>
      <c r="S32" s="1914"/>
      <c r="T32" s="1294"/>
      <c r="U32" s="1914"/>
      <c r="V32" s="1914"/>
      <c r="W32" s="1914"/>
      <c r="X32" s="1914"/>
      <c r="Y32" s="1295"/>
      <c r="Z32" s="2496"/>
      <c r="AA32" s="2496"/>
      <c r="AB32" s="2496"/>
      <c r="AC32" s="2496"/>
      <c r="AD32" s="2496"/>
      <c r="AE32" s="2496"/>
      <c r="AF32" s="2532"/>
      <c r="AG32" s="2496"/>
      <c r="AH32" s="2496"/>
      <c r="AI32" s="2496"/>
      <c r="AJ32" s="2496"/>
      <c r="AK32" s="2497"/>
      <c r="AL32" s="2495"/>
      <c r="AM32" s="2496"/>
      <c r="AN32" s="2496"/>
      <c r="AO32" s="2496"/>
      <c r="AP32" s="2496"/>
      <c r="AQ32" s="2497"/>
      <c r="AR32" s="2495"/>
      <c r="AS32" s="2496"/>
      <c r="AT32" s="2496"/>
      <c r="AU32" s="2496"/>
      <c r="AV32" s="2496"/>
      <c r="AW32" s="2531"/>
      <c r="AX32" s="191"/>
      <c r="AY32" s="2530"/>
      <c r="AZ32" s="2530"/>
      <c r="BA32" s="2530"/>
      <c r="BB32" s="2530"/>
      <c r="BC32" s="2530"/>
      <c r="BD32" s="2530"/>
      <c r="BE32" s="2530"/>
      <c r="BF32" s="2530"/>
      <c r="BG32" s="2530"/>
      <c r="BH32" s="2530"/>
      <c r="BI32" s="2530"/>
      <c r="BJ32" s="2530"/>
      <c r="BK32" s="2530"/>
      <c r="BL32" s="2530"/>
      <c r="BM32" s="2530"/>
      <c r="BN32" s="2530"/>
      <c r="BO32" s="2530"/>
      <c r="BP32" s="2530"/>
      <c r="BQ32" s="2530"/>
      <c r="BR32" s="2530"/>
      <c r="BS32" s="2530"/>
      <c r="BT32" s="2530"/>
      <c r="BU32" s="2530"/>
      <c r="BV32" s="2530"/>
      <c r="BW32" s="2530"/>
      <c r="BX32" s="287"/>
    </row>
    <row r="33" spans="2:76" s="283" customFormat="1" ht="14.1" customHeight="1" x14ac:dyDescent="0.15">
      <c r="B33" s="302"/>
      <c r="C33" s="1914"/>
      <c r="D33" s="1914"/>
      <c r="E33" s="1914"/>
      <c r="F33" s="1914"/>
      <c r="G33" s="191"/>
      <c r="H33" s="313"/>
      <c r="I33" s="1914"/>
      <c r="J33" s="1914"/>
      <c r="K33" s="1914"/>
      <c r="L33" s="1914"/>
      <c r="M33" s="321"/>
      <c r="N33" s="1914"/>
      <c r="O33" s="1914"/>
      <c r="P33" s="1914"/>
      <c r="Q33" s="1914"/>
      <c r="R33" s="1914"/>
      <c r="S33" s="1914"/>
      <c r="T33" s="1294"/>
      <c r="U33" s="1914"/>
      <c r="V33" s="1914"/>
      <c r="W33" s="1914"/>
      <c r="X33" s="1914"/>
      <c r="Y33" s="1295"/>
      <c r="Z33" s="2496"/>
      <c r="AA33" s="2496"/>
      <c r="AB33" s="2496"/>
      <c r="AC33" s="2496"/>
      <c r="AD33" s="2496"/>
      <c r="AE33" s="2496"/>
      <c r="AF33" s="2532"/>
      <c r="AG33" s="2496"/>
      <c r="AH33" s="2496"/>
      <c r="AI33" s="2496"/>
      <c r="AJ33" s="2496"/>
      <c r="AK33" s="2497"/>
      <c r="AL33" s="2495"/>
      <c r="AM33" s="2496"/>
      <c r="AN33" s="2496"/>
      <c r="AO33" s="2496"/>
      <c r="AP33" s="2496"/>
      <c r="AQ33" s="2497"/>
      <c r="AR33" s="2495"/>
      <c r="AS33" s="2496"/>
      <c r="AT33" s="2496"/>
      <c r="AU33" s="2496"/>
      <c r="AV33" s="2496"/>
      <c r="AW33" s="2531"/>
      <c r="AX33" s="191"/>
      <c r="AY33" s="2530"/>
      <c r="AZ33" s="2530"/>
      <c r="BA33" s="2530"/>
      <c r="BB33" s="2530"/>
      <c r="BC33" s="2530"/>
      <c r="BD33" s="2530"/>
      <c r="BE33" s="2530"/>
      <c r="BF33" s="2530"/>
      <c r="BG33" s="2530"/>
      <c r="BH33" s="2530"/>
      <c r="BI33" s="2530"/>
      <c r="BJ33" s="2530"/>
      <c r="BK33" s="2530"/>
      <c r="BL33" s="2530"/>
      <c r="BM33" s="2530"/>
      <c r="BN33" s="2530"/>
      <c r="BO33" s="2530"/>
      <c r="BP33" s="2530"/>
      <c r="BQ33" s="2530"/>
      <c r="BR33" s="2530"/>
      <c r="BS33" s="2530"/>
      <c r="BT33" s="2530"/>
      <c r="BU33" s="2530"/>
      <c r="BV33" s="2530"/>
      <c r="BW33" s="2530"/>
      <c r="BX33" s="287"/>
    </row>
    <row r="34" spans="2:76" s="283" customFormat="1" ht="14.1" customHeight="1" x14ac:dyDescent="0.15">
      <c r="B34" s="302"/>
      <c r="C34" s="1914"/>
      <c r="D34" s="1914"/>
      <c r="E34" s="1914"/>
      <c r="F34" s="1914"/>
      <c r="G34" s="191"/>
      <c r="H34" s="313"/>
      <c r="I34" s="1914"/>
      <c r="J34" s="1914"/>
      <c r="K34" s="1914"/>
      <c r="L34" s="1914"/>
      <c r="M34" s="321"/>
      <c r="N34" s="1914"/>
      <c r="O34" s="1914"/>
      <c r="P34" s="1914"/>
      <c r="Q34" s="1914"/>
      <c r="R34" s="1914"/>
      <c r="S34" s="1914"/>
      <c r="T34" s="1294"/>
      <c r="U34" s="1914"/>
      <c r="V34" s="1914"/>
      <c r="W34" s="1914"/>
      <c r="X34" s="1914"/>
      <c r="Y34" s="1295"/>
      <c r="Z34" s="2496"/>
      <c r="AA34" s="2496"/>
      <c r="AB34" s="2496"/>
      <c r="AC34" s="2496"/>
      <c r="AD34" s="2496"/>
      <c r="AE34" s="2496"/>
      <c r="AF34" s="2532"/>
      <c r="AG34" s="2496"/>
      <c r="AH34" s="2496"/>
      <c r="AI34" s="2496"/>
      <c r="AJ34" s="2496"/>
      <c r="AK34" s="2497"/>
      <c r="AL34" s="2495"/>
      <c r="AM34" s="2496"/>
      <c r="AN34" s="2496"/>
      <c r="AO34" s="2496"/>
      <c r="AP34" s="2496"/>
      <c r="AQ34" s="2497"/>
      <c r="AR34" s="2495"/>
      <c r="AS34" s="2496"/>
      <c r="AT34" s="2496"/>
      <c r="AU34" s="2496"/>
      <c r="AV34" s="2496"/>
      <c r="AW34" s="2531"/>
      <c r="AX34" s="191"/>
      <c r="AY34" s="2530"/>
      <c r="AZ34" s="2530"/>
      <c r="BA34" s="2530"/>
      <c r="BB34" s="2530"/>
      <c r="BC34" s="2530"/>
      <c r="BD34" s="2530"/>
      <c r="BE34" s="2530"/>
      <c r="BF34" s="2530"/>
      <c r="BG34" s="2530"/>
      <c r="BH34" s="2530"/>
      <c r="BI34" s="2530"/>
      <c r="BJ34" s="2530"/>
      <c r="BK34" s="2530"/>
      <c r="BL34" s="2530"/>
      <c r="BM34" s="2530"/>
      <c r="BN34" s="2530"/>
      <c r="BO34" s="2530"/>
      <c r="BP34" s="2530"/>
      <c r="BQ34" s="2530"/>
      <c r="BR34" s="2530"/>
      <c r="BS34" s="2530"/>
      <c r="BT34" s="2530"/>
      <c r="BU34" s="2530"/>
      <c r="BV34" s="2530"/>
      <c r="BW34" s="2530"/>
      <c r="BX34" s="287"/>
    </row>
    <row r="35" spans="2:76" s="283" customFormat="1" ht="14.1" customHeight="1" x14ac:dyDescent="0.15">
      <c r="B35" s="302"/>
      <c r="C35" s="1914"/>
      <c r="D35" s="1914"/>
      <c r="E35" s="1914"/>
      <c r="F35" s="1914"/>
      <c r="G35" s="191"/>
      <c r="H35" s="313"/>
      <c r="I35" s="1914"/>
      <c r="J35" s="1914"/>
      <c r="K35" s="1914"/>
      <c r="L35" s="1914"/>
      <c r="M35" s="321"/>
      <c r="N35" s="1914"/>
      <c r="O35" s="1914"/>
      <c r="P35" s="1914"/>
      <c r="Q35" s="1914"/>
      <c r="R35" s="1914"/>
      <c r="S35" s="1914"/>
      <c r="T35" s="1294"/>
      <c r="U35" s="1914"/>
      <c r="V35" s="1914"/>
      <c r="W35" s="1914"/>
      <c r="X35" s="1914"/>
      <c r="Y35" s="1295"/>
      <c r="Z35" s="2496"/>
      <c r="AA35" s="2496"/>
      <c r="AB35" s="2496"/>
      <c r="AC35" s="2496"/>
      <c r="AD35" s="2496"/>
      <c r="AE35" s="2496"/>
      <c r="AF35" s="2532"/>
      <c r="AG35" s="2496"/>
      <c r="AH35" s="2496"/>
      <c r="AI35" s="2496"/>
      <c r="AJ35" s="2496"/>
      <c r="AK35" s="2497"/>
      <c r="AL35" s="2495"/>
      <c r="AM35" s="2496"/>
      <c r="AN35" s="2496"/>
      <c r="AO35" s="2496"/>
      <c r="AP35" s="2496"/>
      <c r="AQ35" s="2497"/>
      <c r="AR35" s="2495"/>
      <c r="AS35" s="2496"/>
      <c r="AT35" s="2496"/>
      <c r="AU35" s="2496"/>
      <c r="AV35" s="2496"/>
      <c r="AW35" s="2531"/>
      <c r="AX35" s="191"/>
      <c r="AY35" s="2530"/>
      <c r="AZ35" s="2530"/>
      <c r="BA35" s="2530"/>
      <c r="BB35" s="2530"/>
      <c r="BC35" s="2530"/>
      <c r="BD35" s="2530"/>
      <c r="BE35" s="2530"/>
      <c r="BF35" s="2530"/>
      <c r="BG35" s="2530"/>
      <c r="BH35" s="2530"/>
      <c r="BI35" s="2530"/>
      <c r="BJ35" s="2530"/>
      <c r="BK35" s="2530"/>
      <c r="BL35" s="2530"/>
      <c r="BM35" s="2530"/>
      <c r="BN35" s="2530"/>
      <c r="BO35" s="2530"/>
      <c r="BP35" s="2530"/>
      <c r="BQ35" s="2530"/>
      <c r="BR35" s="2530"/>
      <c r="BS35" s="2530"/>
      <c r="BT35" s="2530"/>
      <c r="BU35" s="2530"/>
      <c r="BV35" s="2530"/>
      <c r="BW35" s="2530"/>
      <c r="BX35" s="287"/>
    </row>
    <row r="36" spans="2:76" ht="14.1" customHeight="1" x14ac:dyDescent="0.15">
      <c r="B36" s="302"/>
      <c r="C36" s="1914"/>
      <c r="D36" s="1914"/>
      <c r="E36" s="1914"/>
      <c r="F36" s="1914"/>
      <c r="G36" s="191"/>
      <c r="H36" s="313"/>
      <c r="I36" s="1914"/>
      <c r="J36" s="1914"/>
      <c r="K36" s="1914"/>
      <c r="L36" s="1914"/>
      <c r="M36" s="321"/>
      <c r="N36" s="1914"/>
      <c r="O36" s="1914"/>
      <c r="P36" s="1914"/>
      <c r="Q36" s="1914"/>
      <c r="R36" s="1914"/>
      <c r="S36" s="1914"/>
      <c r="T36" s="1294"/>
      <c r="U36" s="1914"/>
      <c r="V36" s="1914"/>
      <c r="W36" s="1914"/>
      <c r="X36" s="1914"/>
      <c r="Y36" s="1295"/>
      <c r="Z36" s="2496"/>
      <c r="AA36" s="2496"/>
      <c r="AB36" s="2496"/>
      <c r="AC36" s="2496"/>
      <c r="AD36" s="2496"/>
      <c r="AE36" s="2496"/>
      <c r="AF36" s="2532"/>
      <c r="AG36" s="2496"/>
      <c r="AH36" s="2496"/>
      <c r="AI36" s="2496"/>
      <c r="AJ36" s="2496"/>
      <c r="AK36" s="2497"/>
      <c r="AL36" s="2495"/>
      <c r="AM36" s="2496"/>
      <c r="AN36" s="2496"/>
      <c r="AO36" s="2496"/>
      <c r="AP36" s="2496"/>
      <c r="AQ36" s="2497"/>
      <c r="AR36" s="2495"/>
      <c r="AS36" s="2496"/>
      <c r="AT36" s="2496"/>
      <c r="AU36" s="2496"/>
      <c r="AV36" s="2496"/>
      <c r="AW36" s="2531"/>
      <c r="AX36" s="191"/>
      <c r="AY36" s="2530"/>
      <c r="AZ36" s="2530"/>
      <c r="BA36" s="2530"/>
      <c r="BB36" s="2530"/>
      <c r="BC36" s="2530"/>
      <c r="BD36" s="2530"/>
      <c r="BE36" s="2530"/>
      <c r="BF36" s="2530"/>
      <c r="BG36" s="2530"/>
      <c r="BH36" s="2530"/>
      <c r="BI36" s="2530"/>
      <c r="BJ36" s="2530"/>
      <c r="BK36" s="2530"/>
      <c r="BL36" s="2530"/>
      <c r="BM36" s="2530"/>
      <c r="BN36" s="2530"/>
      <c r="BO36" s="2530"/>
      <c r="BP36" s="2530"/>
      <c r="BQ36" s="2530"/>
      <c r="BR36" s="2530"/>
      <c r="BS36" s="2530"/>
      <c r="BT36" s="2530"/>
      <c r="BU36" s="2530"/>
      <c r="BV36" s="2530"/>
      <c r="BW36" s="2530"/>
      <c r="BX36" s="287"/>
    </row>
    <row r="37" spans="2:76" ht="14.1" customHeight="1" x14ac:dyDescent="0.15">
      <c r="B37" s="302"/>
      <c r="C37" s="1914"/>
      <c r="D37" s="1914"/>
      <c r="E37" s="1914"/>
      <c r="F37" s="1914"/>
      <c r="G37" s="191"/>
      <c r="H37" s="313"/>
      <c r="I37" s="1914"/>
      <c r="J37" s="1914"/>
      <c r="K37" s="1914"/>
      <c r="L37" s="1914"/>
      <c r="M37" s="321"/>
      <c r="N37" s="1914"/>
      <c r="O37" s="1914"/>
      <c r="P37" s="1914"/>
      <c r="Q37" s="1914"/>
      <c r="R37" s="1914"/>
      <c r="S37" s="1914"/>
      <c r="T37" s="1294"/>
      <c r="U37" s="1914"/>
      <c r="V37" s="1914"/>
      <c r="W37" s="1914"/>
      <c r="X37" s="1914"/>
      <c r="Y37" s="1295"/>
      <c r="Z37" s="2496"/>
      <c r="AA37" s="2496"/>
      <c r="AB37" s="2496"/>
      <c r="AC37" s="2496"/>
      <c r="AD37" s="2496"/>
      <c r="AE37" s="2496"/>
      <c r="AF37" s="2532"/>
      <c r="AG37" s="2496"/>
      <c r="AH37" s="2496"/>
      <c r="AI37" s="2496"/>
      <c r="AJ37" s="2496"/>
      <c r="AK37" s="2497"/>
      <c r="AL37" s="2495"/>
      <c r="AM37" s="2496"/>
      <c r="AN37" s="2496"/>
      <c r="AO37" s="2496"/>
      <c r="AP37" s="2496"/>
      <c r="AQ37" s="2497"/>
      <c r="AR37" s="2495"/>
      <c r="AS37" s="2496"/>
      <c r="AT37" s="2496"/>
      <c r="AU37" s="2496"/>
      <c r="AV37" s="2496"/>
      <c r="AW37" s="2531"/>
      <c r="AX37" s="191"/>
      <c r="AY37" s="2530"/>
      <c r="AZ37" s="2530"/>
      <c r="BA37" s="2530"/>
      <c r="BB37" s="2530"/>
      <c r="BC37" s="2530"/>
      <c r="BD37" s="2530"/>
      <c r="BE37" s="2530"/>
      <c r="BF37" s="2530"/>
      <c r="BG37" s="2530"/>
      <c r="BH37" s="2530"/>
      <c r="BI37" s="2530"/>
      <c r="BJ37" s="2530"/>
      <c r="BK37" s="2530"/>
      <c r="BL37" s="2530"/>
      <c r="BM37" s="2530"/>
      <c r="BN37" s="2530"/>
      <c r="BO37" s="2530"/>
      <c r="BP37" s="2530"/>
      <c r="BQ37" s="2530"/>
      <c r="BR37" s="2530"/>
      <c r="BS37" s="2530"/>
      <c r="BT37" s="2530"/>
      <c r="BU37" s="2530"/>
      <c r="BV37" s="2530"/>
      <c r="BW37" s="2530"/>
      <c r="BX37" s="287"/>
    </row>
    <row r="38" spans="2:76" ht="14.1" customHeight="1" x14ac:dyDescent="0.15">
      <c r="B38" s="302"/>
      <c r="C38" s="1914"/>
      <c r="D38" s="1914"/>
      <c r="E38" s="1914"/>
      <c r="F38" s="1914"/>
      <c r="G38" s="191"/>
      <c r="H38" s="313"/>
      <c r="I38" s="1914"/>
      <c r="J38" s="1914"/>
      <c r="K38" s="1914"/>
      <c r="L38" s="1914"/>
      <c r="M38" s="321"/>
      <c r="N38" s="1914"/>
      <c r="O38" s="1914"/>
      <c r="P38" s="1914"/>
      <c r="Q38" s="1914"/>
      <c r="R38" s="1914"/>
      <c r="S38" s="1914"/>
      <c r="T38" s="1294"/>
      <c r="U38" s="1914"/>
      <c r="V38" s="1914"/>
      <c r="W38" s="1914"/>
      <c r="X38" s="1914"/>
      <c r="Y38" s="1295"/>
      <c r="Z38" s="2496"/>
      <c r="AA38" s="2496"/>
      <c r="AB38" s="2496"/>
      <c r="AC38" s="2496"/>
      <c r="AD38" s="2496"/>
      <c r="AE38" s="2496"/>
      <c r="AF38" s="2532"/>
      <c r="AG38" s="2496"/>
      <c r="AH38" s="2496"/>
      <c r="AI38" s="2496"/>
      <c r="AJ38" s="2496"/>
      <c r="AK38" s="2497"/>
      <c r="AL38" s="2495"/>
      <c r="AM38" s="2496"/>
      <c r="AN38" s="2496"/>
      <c r="AO38" s="2496"/>
      <c r="AP38" s="2496"/>
      <c r="AQ38" s="2497"/>
      <c r="AR38" s="2495"/>
      <c r="AS38" s="2496"/>
      <c r="AT38" s="2496"/>
      <c r="AU38" s="2496"/>
      <c r="AV38" s="2496"/>
      <c r="AW38" s="2531"/>
      <c r="AX38" s="191"/>
      <c r="AY38" s="2530"/>
      <c r="AZ38" s="2530"/>
      <c r="BA38" s="2530"/>
      <c r="BB38" s="2530"/>
      <c r="BC38" s="2530"/>
      <c r="BD38" s="2530"/>
      <c r="BE38" s="2530"/>
      <c r="BF38" s="2530"/>
      <c r="BG38" s="2530"/>
      <c r="BH38" s="2530"/>
      <c r="BI38" s="2530"/>
      <c r="BJ38" s="2530"/>
      <c r="BK38" s="2530"/>
      <c r="BL38" s="2530"/>
      <c r="BM38" s="2530"/>
      <c r="BN38" s="2530"/>
      <c r="BO38" s="2530"/>
      <c r="BP38" s="2530"/>
      <c r="BQ38" s="2530"/>
      <c r="BR38" s="2530"/>
      <c r="BS38" s="2530"/>
      <c r="BT38" s="2530"/>
      <c r="BU38" s="2530"/>
      <c r="BV38" s="2530"/>
      <c r="BW38" s="2530"/>
      <c r="BX38" s="287"/>
    </row>
    <row r="39" spans="2:76" ht="14.1" customHeight="1" x14ac:dyDescent="0.15">
      <c r="B39" s="302"/>
      <c r="C39" s="1914"/>
      <c r="D39" s="1914"/>
      <c r="E39" s="1914"/>
      <c r="F39" s="1914"/>
      <c r="G39" s="191"/>
      <c r="H39" s="313"/>
      <c r="I39" s="1914"/>
      <c r="J39" s="1914"/>
      <c r="K39" s="1914"/>
      <c r="L39" s="1914"/>
      <c r="M39" s="321"/>
      <c r="N39" s="1914"/>
      <c r="O39" s="1914"/>
      <c r="P39" s="1914"/>
      <c r="Q39" s="1914"/>
      <c r="R39" s="1914"/>
      <c r="S39" s="1914"/>
      <c r="T39" s="1294"/>
      <c r="U39" s="1914"/>
      <c r="V39" s="1914"/>
      <c r="W39" s="1914"/>
      <c r="X39" s="1914"/>
      <c r="Y39" s="1295"/>
      <c r="Z39" s="2496"/>
      <c r="AA39" s="2496"/>
      <c r="AB39" s="2496"/>
      <c r="AC39" s="2496"/>
      <c r="AD39" s="2496"/>
      <c r="AE39" s="2496"/>
      <c r="AF39" s="2532"/>
      <c r="AG39" s="2496"/>
      <c r="AH39" s="2496"/>
      <c r="AI39" s="2496"/>
      <c r="AJ39" s="2496"/>
      <c r="AK39" s="2497"/>
      <c r="AL39" s="2495"/>
      <c r="AM39" s="2496"/>
      <c r="AN39" s="2496"/>
      <c r="AO39" s="2496"/>
      <c r="AP39" s="2496"/>
      <c r="AQ39" s="2497"/>
      <c r="AR39" s="2495"/>
      <c r="AS39" s="2496"/>
      <c r="AT39" s="2496"/>
      <c r="AU39" s="2496"/>
      <c r="AV39" s="2496"/>
      <c r="AW39" s="2531"/>
      <c r="AX39" s="191"/>
      <c r="AY39" s="2530"/>
      <c r="AZ39" s="2530"/>
      <c r="BA39" s="2530"/>
      <c r="BB39" s="2530"/>
      <c r="BC39" s="2530"/>
      <c r="BD39" s="2530"/>
      <c r="BE39" s="2530"/>
      <c r="BF39" s="2530"/>
      <c r="BG39" s="2530"/>
      <c r="BH39" s="2530"/>
      <c r="BI39" s="2530"/>
      <c r="BJ39" s="2530"/>
      <c r="BK39" s="2530"/>
      <c r="BL39" s="2530"/>
      <c r="BM39" s="2530"/>
      <c r="BN39" s="2530"/>
      <c r="BO39" s="2530"/>
      <c r="BP39" s="2530"/>
      <c r="BQ39" s="2530"/>
      <c r="BR39" s="2530"/>
      <c r="BS39" s="2530"/>
      <c r="BT39" s="2530"/>
      <c r="BU39" s="2530"/>
      <c r="BV39" s="2530"/>
      <c r="BW39" s="2530"/>
      <c r="BX39" s="287"/>
    </row>
    <row r="40" spans="2:76" ht="14.1" customHeight="1" x14ac:dyDescent="0.15">
      <c r="B40" s="317"/>
      <c r="C40" s="1231"/>
      <c r="D40" s="1231"/>
      <c r="E40" s="1231"/>
      <c r="F40" s="1231"/>
      <c r="G40" s="56"/>
      <c r="H40" s="319"/>
      <c r="I40" s="1231"/>
      <c r="J40" s="1231"/>
      <c r="K40" s="1231"/>
      <c r="L40" s="1231"/>
      <c r="M40" s="300"/>
      <c r="N40" s="1231"/>
      <c r="O40" s="1231"/>
      <c r="P40" s="1231"/>
      <c r="Q40" s="1231"/>
      <c r="R40" s="1231"/>
      <c r="S40" s="1231"/>
      <c r="T40" s="1296"/>
      <c r="U40" s="1231"/>
      <c r="V40" s="1231"/>
      <c r="W40" s="1231"/>
      <c r="X40" s="1231"/>
      <c r="Y40" s="1232"/>
      <c r="Z40" s="2484"/>
      <c r="AA40" s="2484"/>
      <c r="AB40" s="2484"/>
      <c r="AC40" s="2484"/>
      <c r="AD40" s="2484"/>
      <c r="AE40" s="2484"/>
      <c r="AF40" s="2506"/>
      <c r="AG40" s="2484"/>
      <c r="AH40" s="2484"/>
      <c r="AI40" s="2484"/>
      <c r="AJ40" s="2484"/>
      <c r="AK40" s="2485"/>
      <c r="AL40" s="2483"/>
      <c r="AM40" s="2484"/>
      <c r="AN40" s="2484"/>
      <c r="AO40" s="2484"/>
      <c r="AP40" s="2484"/>
      <c r="AQ40" s="2485"/>
      <c r="AR40" s="2483"/>
      <c r="AS40" s="2484"/>
      <c r="AT40" s="2484"/>
      <c r="AU40" s="2484"/>
      <c r="AV40" s="2484"/>
      <c r="AW40" s="2521"/>
      <c r="AX40" s="56"/>
      <c r="AY40" s="1231"/>
      <c r="AZ40" s="1231"/>
      <c r="BA40" s="1231"/>
      <c r="BB40" s="1231"/>
      <c r="BC40" s="1231"/>
      <c r="BD40" s="1231"/>
      <c r="BE40" s="1231"/>
      <c r="BF40" s="1231"/>
      <c r="BG40" s="1231"/>
      <c r="BH40" s="1231"/>
      <c r="BI40" s="1231"/>
      <c r="BJ40" s="1231"/>
      <c r="BK40" s="1231"/>
      <c r="BL40" s="1231"/>
      <c r="BM40" s="1231"/>
      <c r="BN40" s="1231"/>
      <c r="BO40" s="1231"/>
      <c r="BP40" s="1231"/>
      <c r="BQ40" s="1231"/>
      <c r="BR40" s="1231"/>
      <c r="BS40" s="1231"/>
      <c r="BT40" s="1231"/>
      <c r="BU40" s="1231"/>
      <c r="BV40" s="1231"/>
      <c r="BW40" s="1231"/>
      <c r="BX40" s="288"/>
    </row>
    <row r="41" spans="2:76" ht="11.1" customHeight="1" x14ac:dyDescent="0.15">
      <c r="C41" s="323" t="s">
        <v>220</v>
      </c>
      <c r="D41" s="2536" t="s">
        <v>719</v>
      </c>
      <c r="E41" s="2537"/>
      <c r="F41" s="2537"/>
      <c r="G41" s="2537"/>
      <c r="H41" s="2537"/>
      <c r="I41" s="2537"/>
      <c r="J41" s="2537"/>
      <c r="K41" s="2537"/>
      <c r="L41" s="2537"/>
      <c r="M41" s="2537"/>
      <c r="N41" s="2537"/>
      <c r="O41" s="2537"/>
      <c r="P41" s="2537"/>
      <c r="Q41" s="2537"/>
      <c r="R41" s="2537"/>
      <c r="S41" s="2537"/>
      <c r="T41" s="2537"/>
      <c r="U41" s="2537"/>
      <c r="V41" s="2537"/>
      <c r="W41" s="2537"/>
      <c r="X41" s="2537"/>
      <c r="Y41" s="2537"/>
      <c r="Z41" s="2537"/>
      <c r="AA41" s="2537"/>
      <c r="AB41" s="2537"/>
      <c r="AC41" s="2537"/>
      <c r="AD41" s="2537"/>
      <c r="AE41" s="2537"/>
      <c r="AF41" s="2537"/>
      <c r="AG41" s="2537"/>
      <c r="AH41" s="2537"/>
      <c r="AI41" s="2537"/>
      <c r="AJ41" s="2537"/>
      <c r="AK41" s="2537"/>
      <c r="AL41" s="2537"/>
      <c r="AM41" s="2537"/>
      <c r="AN41" s="2537"/>
      <c r="AO41" s="2537"/>
      <c r="AP41" s="2537"/>
      <c r="AQ41" s="2537"/>
      <c r="AR41" s="2537"/>
      <c r="AS41" s="2537"/>
      <c r="AT41" s="2537"/>
      <c r="AU41" s="2537"/>
      <c r="AV41" s="2537"/>
      <c r="AW41" s="2537"/>
      <c r="AX41" s="2537"/>
      <c r="AY41" s="2537"/>
      <c r="AZ41" s="2537"/>
      <c r="BA41" s="2537"/>
      <c r="BB41" s="2537"/>
      <c r="BC41" s="2537"/>
      <c r="BD41" s="2537"/>
      <c r="BE41" s="2537"/>
      <c r="BF41" s="2537"/>
      <c r="BG41" s="2537"/>
      <c r="BH41" s="2537"/>
      <c r="BI41" s="2537"/>
      <c r="BJ41" s="2537"/>
      <c r="BK41" s="2537"/>
      <c r="BL41" s="2537"/>
      <c r="BM41" s="2537"/>
      <c r="BN41" s="2537"/>
      <c r="BO41" s="282" t="s">
        <v>750</v>
      </c>
    </row>
    <row r="42" spans="2:76" ht="11.1" customHeight="1" x14ac:dyDescent="0.15">
      <c r="D42" s="2534" t="s">
        <v>720</v>
      </c>
      <c r="E42" s="2535"/>
      <c r="F42" s="2535"/>
      <c r="G42" s="2535"/>
      <c r="H42" s="2535"/>
      <c r="I42" s="2535"/>
      <c r="J42" s="2535"/>
      <c r="K42" s="2535"/>
      <c r="L42" s="2535"/>
      <c r="M42" s="2535"/>
      <c r="N42" s="2535"/>
      <c r="O42" s="2535"/>
      <c r="P42" s="2535"/>
      <c r="Q42" s="2535"/>
      <c r="R42" s="2535"/>
      <c r="S42" s="2535"/>
      <c r="T42" s="2535"/>
      <c r="U42" s="2535"/>
      <c r="V42" s="2535"/>
      <c r="W42" s="2535"/>
      <c r="X42" s="2535"/>
      <c r="Y42" s="2535"/>
      <c r="Z42" s="2535"/>
      <c r="AA42" s="2535"/>
      <c r="AB42" s="2535"/>
      <c r="AC42" s="2535"/>
      <c r="AD42" s="2535"/>
      <c r="AE42" s="2535"/>
      <c r="AF42" s="2535"/>
      <c r="AG42" s="2535"/>
      <c r="AH42" s="2535"/>
      <c r="AI42" s="2535"/>
      <c r="AJ42" s="2535"/>
      <c r="AK42" s="2535"/>
      <c r="AL42" s="2535"/>
      <c r="AM42" s="2535"/>
      <c r="AN42" s="2535"/>
      <c r="AO42" s="2535"/>
      <c r="AP42" s="2535"/>
      <c r="AQ42" s="2535"/>
      <c r="AR42" s="2535"/>
      <c r="AS42" s="2535"/>
      <c r="AT42" s="2535"/>
      <c r="AU42" s="2535"/>
      <c r="AV42" s="2535"/>
      <c r="AW42" s="2535"/>
      <c r="AX42" s="2535"/>
      <c r="AY42" s="2535"/>
      <c r="AZ42" s="2535"/>
      <c r="BA42" s="2535"/>
      <c r="BB42" s="2535"/>
      <c r="BC42" s="2535"/>
      <c r="BD42" s="2535"/>
      <c r="BE42" s="2535"/>
      <c r="BF42" s="2535"/>
      <c r="BG42" s="2535"/>
      <c r="BH42" s="2535"/>
      <c r="BI42" s="2535"/>
      <c r="BJ42" s="2535"/>
      <c r="BK42" s="2535"/>
      <c r="BL42" s="2535"/>
      <c r="BM42" s="2535"/>
      <c r="BN42" s="2535"/>
    </row>
    <row r="43" spans="2:76" ht="11.1" customHeight="1" x14ac:dyDescent="0.15">
      <c r="D43" s="2534"/>
      <c r="E43" s="2534"/>
      <c r="F43" s="2534"/>
      <c r="G43" s="2534"/>
      <c r="H43" s="2534"/>
      <c r="I43" s="2534"/>
      <c r="J43" s="2534"/>
      <c r="K43" s="2534"/>
      <c r="L43" s="2534"/>
      <c r="M43" s="2534"/>
      <c r="N43" s="2534"/>
      <c r="O43" s="2534"/>
      <c r="P43" s="2534"/>
      <c r="Q43" s="2534"/>
      <c r="R43" s="2534"/>
      <c r="S43" s="2534"/>
      <c r="T43" s="2534"/>
      <c r="U43" s="2534"/>
      <c r="V43" s="2534"/>
      <c r="W43" s="2534"/>
      <c r="X43" s="2534"/>
      <c r="Y43" s="2534"/>
      <c r="Z43" s="2534"/>
      <c r="AA43" s="2534"/>
      <c r="AB43" s="2534"/>
      <c r="AC43" s="2534"/>
      <c r="AD43" s="2534"/>
      <c r="AE43" s="2534"/>
      <c r="AF43" s="2534"/>
      <c r="AG43" s="2534"/>
      <c r="AH43" s="2534"/>
      <c r="AI43" s="2534"/>
      <c r="AJ43" s="2534"/>
      <c r="AK43" s="2534"/>
      <c r="AL43" s="2534"/>
      <c r="AM43" s="2534"/>
      <c r="AN43" s="2534"/>
      <c r="AO43" s="2534"/>
      <c r="AP43" s="2534"/>
      <c r="AQ43" s="2534"/>
      <c r="AR43" s="2534"/>
      <c r="AS43" s="2534"/>
      <c r="AT43" s="2534"/>
      <c r="AU43" s="2534"/>
      <c r="AV43" s="2534"/>
      <c r="AW43" s="2534"/>
      <c r="AX43" s="2534"/>
      <c r="AY43" s="2534"/>
      <c r="AZ43" s="2534"/>
      <c r="BA43" s="2534"/>
      <c r="BB43" s="2534"/>
      <c r="BC43" s="2534"/>
      <c r="BD43" s="2534"/>
      <c r="BE43" s="2534"/>
      <c r="BF43" s="2534"/>
      <c r="BG43" s="2534"/>
      <c r="BH43" s="2534"/>
      <c r="BI43" s="2534"/>
      <c r="BJ43" s="2534"/>
      <c r="BK43" s="2534"/>
      <c r="BL43" s="2534"/>
      <c r="BM43" s="2534"/>
      <c r="BN43" s="2534"/>
    </row>
    <row r="44" spans="2:76" ht="11.1" customHeight="1" x14ac:dyDescent="0.15"/>
    <row r="45" spans="2:76" ht="12" customHeight="1" x14ac:dyDescent="0.15">
      <c r="U45" s="284"/>
    </row>
    <row r="46" spans="2:76" s="283" customFormat="1" ht="11.25" customHeight="1" x14ac:dyDescent="0.15"/>
    <row r="47" spans="2:76" ht="11.1" customHeight="1" x14ac:dyDescent="0.15"/>
    <row r="48" spans="2:76" ht="11.1" customHeight="1" x14ac:dyDescent="0.15"/>
    <row r="49" spans="1:12" ht="11.1" customHeight="1" x14ac:dyDescent="0.15"/>
    <row r="50" spans="1:12" ht="11.1" customHeight="1" x14ac:dyDescent="0.15">
      <c r="A50" s="283"/>
      <c r="B50" s="283"/>
      <c r="C50" s="283"/>
      <c r="D50" s="283"/>
      <c r="E50" s="283"/>
      <c r="F50" s="283"/>
      <c r="G50" s="283"/>
      <c r="H50" s="283"/>
      <c r="I50" s="283"/>
      <c r="J50" s="283"/>
      <c r="K50" s="283"/>
      <c r="L50" s="283"/>
    </row>
    <row r="51" spans="1:12" ht="11.1" customHeight="1" x14ac:dyDescent="0.15">
      <c r="A51" s="283"/>
      <c r="B51" s="283"/>
      <c r="C51" s="283"/>
      <c r="D51" s="283"/>
      <c r="E51" s="283"/>
      <c r="F51" s="283"/>
      <c r="G51" s="283"/>
      <c r="H51" s="283"/>
      <c r="I51" s="283"/>
      <c r="J51" s="283"/>
      <c r="K51" s="283"/>
      <c r="L51" s="283"/>
    </row>
    <row r="52" spans="1:12" ht="11.1" customHeight="1" x14ac:dyDescent="0.15">
      <c r="A52" s="283"/>
      <c r="B52" s="283"/>
      <c r="C52" s="283"/>
      <c r="D52" s="283"/>
      <c r="E52" s="283"/>
      <c r="F52" s="283"/>
      <c r="G52" s="283"/>
      <c r="H52" s="283"/>
      <c r="I52" s="283"/>
      <c r="J52" s="283"/>
      <c r="K52" s="283"/>
      <c r="L52" s="283"/>
    </row>
    <row r="53" spans="1:12" ht="9.9499999999999993" customHeight="1" x14ac:dyDescent="0.15">
      <c r="A53" s="283"/>
      <c r="B53" s="283"/>
      <c r="C53" s="283"/>
      <c r="D53" s="283"/>
      <c r="E53" s="283"/>
      <c r="F53" s="283"/>
      <c r="G53" s="283"/>
      <c r="H53" s="283"/>
      <c r="I53" s="283"/>
      <c r="J53" s="283"/>
      <c r="K53" s="283"/>
      <c r="L53" s="283"/>
    </row>
    <row r="54" spans="1:12" ht="9.9499999999999993" customHeight="1" x14ac:dyDescent="0.15">
      <c r="A54" s="283"/>
      <c r="B54" s="283"/>
      <c r="C54" s="283"/>
      <c r="D54" s="283"/>
      <c r="E54" s="283"/>
      <c r="F54" s="283"/>
      <c r="G54" s="283"/>
      <c r="H54" s="283"/>
      <c r="I54" s="283"/>
      <c r="J54" s="283"/>
      <c r="K54" s="283"/>
      <c r="L54" s="283"/>
    </row>
    <row r="55" spans="1:12" ht="9.9499999999999993" customHeight="1" x14ac:dyDescent="0.15">
      <c r="A55" s="283"/>
      <c r="B55" s="283"/>
      <c r="C55" s="283"/>
      <c r="D55" s="283"/>
      <c r="E55" s="283"/>
      <c r="F55" s="283"/>
      <c r="G55" s="283"/>
      <c r="H55" s="283"/>
      <c r="I55" s="283"/>
      <c r="J55" s="283"/>
      <c r="K55" s="283"/>
      <c r="L55" s="283"/>
    </row>
    <row r="56" spans="1:12" ht="9.9499999999999993" customHeight="1" x14ac:dyDescent="0.15">
      <c r="A56" s="283"/>
      <c r="B56" s="283"/>
      <c r="C56" s="283"/>
      <c r="D56" s="283"/>
      <c r="E56" s="283"/>
      <c r="F56" s="283"/>
      <c r="G56" s="283"/>
      <c r="H56" s="283"/>
      <c r="I56" s="283"/>
      <c r="J56" s="283"/>
      <c r="K56" s="283"/>
      <c r="L56" s="283"/>
    </row>
    <row r="57" spans="1:12" ht="9.9499999999999993" customHeight="1" x14ac:dyDescent="0.15">
      <c r="A57" s="283"/>
      <c r="B57" s="283"/>
      <c r="C57" s="283"/>
      <c r="D57" s="283"/>
      <c r="E57" s="283"/>
      <c r="F57" s="283"/>
      <c r="G57" s="283"/>
      <c r="H57" s="283"/>
      <c r="I57" s="283"/>
      <c r="J57" s="283"/>
      <c r="K57" s="283"/>
      <c r="L57" s="283"/>
    </row>
    <row r="58" spans="1:12" ht="9.9499999999999993" customHeight="1" x14ac:dyDescent="0.15">
      <c r="A58" s="283"/>
      <c r="B58" s="283"/>
      <c r="C58" s="283"/>
      <c r="D58" s="283"/>
      <c r="E58" s="283"/>
      <c r="F58" s="283"/>
      <c r="G58" s="283"/>
      <c r="H58" s="283"/>
      <c r="I58" s="283"/>
      <c r="J58" s="283"/>
      <c r="K58" s="283"/>
      <c r="L58" s="283"/>
    </row>
    <row r="59" spans="1:12" ht="9.9499999999999993" customHeight="1" x14ac:dyDescent="0.15">
      <c r="A59" s="283"/>
      <c r="B59" s="283"/>
      <c r="C59" s="283"/>
      <c r="D59" s="283"/>
      <c r="E59" s="283"/>
      <c r="F59" s="283"/>
      <c r="G59" s="283"/>
      <c r="H59" s="283"/>
      <c r="I59" s="283"/>
      <c r="J59" s="283"/>
      <c r="K59" s="283"/>
      <c r="L59" s="283"/>
    </row>
    <row r="60" spans="1:12" ht="9.9499999999999993" customHeight="1" x14ac:dyDescent="0.15">
      <c r="A60" s="283"/>
      <c r="B60" s="283"/>
      <c r="C60" s="283"/>
      <c r="D60" s="283"/>
      <c r="E60" s="283"/>
      <c r="F60" s="283"/>
      <c r="G60" s="283"/>
      <c r="H60" s="283"/>
      <c r="I60" s="283"/>
      <c r="J60" s="283"/>
      <c r="K60" s="283"/>
      <c r="L60" s="283"/>
    </row>
    <row r="61" spans="1:12" ht="9.9499999999999993" customHeight="1" x14ac:dyDescent="0.15">
      <c r="A61" s="283"/>
      <c r="B61" s="283"/>
      <c r="C61" s="283"/>
      <c r="D61" s="283"/>
      <c r="E61" s="283"/>
      <c r="F61" s="283"/>
      <c r="G61" s="283"/>
      <c r="H61" s="283"/>
      <c r="I61" s="283"/>
      <c r="J61" s="283"/>
      <c r="K61" s="283"/>
      <c r="L61" s="283"/>
    </row>
    <row r="62" spans="1:12" ht="9.9499999999999993" customHeight="1" x14ac:dyDescent="0.15">
      <c r="A62" s="283"/>
      <c r="B62" s="283"/>
      <c r="C62" s="283"/>
      <c r="D62" s="283"/>
      <c r="E62" s="283"/>
      <c r="F62" s="283"/>
      <c r="G62" s="283"/>
      <c r="H62" s="283"/>
      <c r="I62" s="283"/>
      <c r="J62" s="283"/>
      <c r="K62" s="283"/>
      <c r="L62" s="283"/>
    </row>
    <row r="63" spans="1:12" ht="9.9499999999999993" customHeight="1" x14ac:dyDescent="0.15">
      <c r="A63" s="283"/>
      <c r="B63" s="283"/>
      <c r="C63" s="283"/>
      <c r="D63" s="283"/>
      <c r="E63" s="283"/>
      <c r="F63" s="283"/>
      <c r="G63" s="283"/>
      <c r="H63" s="283"/>
      <c r="I63" s="283"/>
      <c r="J63" s="283"/>
      <c r="K63" s="283"/>
      <c r="L63" s="283"/>
    </row>
    <row r="64" spans="1:12" ht="9.9499999999999993" customHeight="1" x14ac:dyDescent="0.15">
      <c r="A64" s="283"/>
      <c r="B64" s="283"/>
      <c r="C64" s="283"/>
      <c r="D64" s="283"/>
      <c r="E64" s="283"/>
      <c r="F64" s="283"/>
      <c r="G64" s="283"/>
      <c r="H64" s="283"/>
      <c r="I64" s="283"/>
      <c r="J64" s="283"/>
      <c r="K64" s="283"/>
      <c r="L64" s="283"/>
    </row>
    <row r="65" spans="1:12" ht="9.9499999999999993" customHeight="1" x14ac:dyDescent="0.15">
      <c r="A65" s="283"/>
      <c r="B65" s="283"/>
      <c r="C65" s="283"/>
      <c r="D65" s="283"/>
      <c r="E65" s="283"/>
      <c r="F65" s="283"/>
      <c r="G65" s="283"/>
      <c r="H65" s="283"/>
      <c r="I65" s="283"/>
      <c r="J65" s="283"/>
      <c r="K65" s="283"/>
      <c r="L65" s="283"/>
    </row>
    <row r="66" spans="1:12" ht="9.9499999999999993" customHeight="1" x14ac:dyDescent="0.15">
      <c r="A66" s="283"/>
      <c r="B66" s="283"/>
      <c r="C66" s="283"/>
      <c r="D66" s="283"/>
      <c r="E66" s="283"/>
      <c r="F66" s="283"/>
      <c r="G66" s="283"/>
      <c r="H66" s="283"/>
      <c r="I66" s="283"/>
      <c r="J66" s="283"/>
      <c r="K66" s="283"/>
      <c r="L66" s="283"/>
    </row>
    <row r="67" spans="1:12" ht="9.9499999999999993" customHeight="1" x14ac:dyDescent="0.15">
      <c r="A67" s="283"/>
      <c r="B67" s="283"/>
      <c r="C67" s="283"/>
      <c r="D67" s="283"/>
      <c r="E67" s="283"/>
      <c r="F67" s="283"/>
      <c r="G67" s="283"/>
      <c r="H67" s="283"/>
      <c r="I67" s="283"/>
      <c r="J67" s="283"/>
      <c r="K67" s="283"/>
      <c r="L67" s="283"/>
    </row>
    <row r="68" spans="1:12" ht="9.9499999999999993" customHeight="1" x14ac:dyDescent="0.15">
      <c r="A68" s="283"/>
      <c r="B68" s="283"/>
      <c r="C68" s="283"/>
      <c r="D68" s="283"/>
      <c r="E68" s="283"/>
      <c r="F68" s="283"/>
      <c r="G68" s="283"/>
      <c r="H68" s="283"/>
      <c r="I68" s="283"/>
      <c r="J68" s="283"/>
      <c r="K68" s="283"/>
      <c r="L68" s="283"/>
    </row>
    <row r="69" spans="1:12" ht="9.9499999999999993" customHeight="1" x14ac:dyDescent="0.15">
      <c r="A69" s="283"/>
      <c r="B69" s="283"/>
      <c r="C69" s="283"/>
      <c r="D69" s="283"/>
      <c r="E69" s="283"/>
      <c r="F69" s="283"/>
      <c r="G69" s="283"/>
      <c r="H69" s="283"/>
      <c r="I69" s="283"/>
      <c r="J69" s="283"/>
      <c r="K69" s="283"/>
      <c r="L69" s="283"/>
    </row>
    <row r="70" spans="1:12" ht="9.9499999999999993" customHeight="1" x14ac:dyDescent="0.15">
      <c r="A70" s="283"/>
      <c r="B70" s="283"/>
      <c r="C70" s="283"/>
      <c r="D70" s="283"/>
      <c r="E70" s="283"/>
      <c r="F70" s="283"/>
      <c r="G70" s="283"/>
      <c r="H70" s="283"/>
      <c r="I70" s="283"/>
      <c r="J70" s="283"/>
      <c r="K70" s="283"/>
      <c r="L70" s="283"/>
    </row>
    <row r="71" spans="1:12" ht="9.9499999999999993" customHeight="1" x14ac:dyDescent="0.15">
      <c r="A71" s="283"/>
      <c r="B71" s="283"/>
      <c r="C71" s="283"/>
      <c r="D71" s="283"/>
      <c r="E71" s="283"/>
      <c r="F71" s="283"/>
      <c r="G71" s="283"/>
      <c r="H71" s="283"/>
      <c r="I71" s="283"/>
      <c r="J71" s="283"/>
      <c r="K71" s="283"/>
      <c r="L71" s="283"/>
    </row>
    <row r="72" spans="1:12" ht="9.9499999999999993" customHeight="1" x14ac:dyDescent="0.15">
      <c r="A72" s="283"/>
      <c r="B72" s="283"/>
      <c r="C72" s="283"/>
      <c r="D72" s="283"/>
      <c r="E72" s="283"/>
      <c r="F72" s="283"/>
      <c r="G72" s="283"/>
      <c r="H72" s="283"/>
      <c r="I72" s="283"/>
      <c r="J72" s="283"/>
      <c r="K72" s="283"/>
      <c r="L72" s="283"/>
    </row>
    <row r="73" spans="1:12" ht="9.9499999999999993" customHeight="1" x14ac:dyDescent="0.15">
      <c r="A73" s="283"/>
      <c r="B73" s="283"/>
      <c r="C73" s="283"/>
      <c r="D73" s="283"/>
      <c r="E73" s="283"/>
      <c r="F73" s="283"/>
      <c r="G73" s="283"/>
      <c r="H73" s="283"/>
      <c r="I73" s="283"/>
      <c r="J73" s="283"/>
      <c r="K73" s="283"/>
      <c r="L73" s="283"/>
    </row>
    <row r="74" spans="1:12" ht="9.9499999999999993" customHeight="1" x14ac:dyDescent="0.15">
      <c r="A74" s="283"/>
      <c r="B74" s="283"/>
      <c r="C74" s="283"/>
      <c r="D74" s="283"/>
      <c r="E74" s="283"/>
      <c r="F74" s="283"/>
      <c r="G74" s="283"/>
      <c r="H74" s="283"/>
      <c r="I74" s="283"/>
      <c r="J74" s="283"/>
      <c r="K74" s="283"/>
      <c r="L74" s="283"/>
    </row>
    <row r="75" spans="1:12" ht="9.9499999999999993" customHeight="1" x14ac:dyDescent="0.15">
      <c r="A75" s="283"/>
      <c r="B75" s="283"/>
      <c r="C75" s="283"/>
      <c r="D75" s="283"/>
      <c r="E75" s="283"/>
      <c r="F75" s="283"/>
      <c r="G75" s="283"/>
      <c r="H75" s="283"/>
      <c r="I75" s="283"/>
      <c r="J75" s="283"/>
      <c r="K75" s="283"/>
      <c r="L75" s="283"/>
    </row>
    <row r="76" spans="1:12" ht="9.9499999999999993" customHeight="1" x14ac:dyDescent="0.15">
      <c r="A76" s="283"/>
      <c r="B76" s="283"/>
      <c r="C76" s="283"/>
      <c r="D76" s="283"/>
      <c r="E76" s="283"/>
      <c r="F76" s="283"/>
      <c r="G76" s="283"/>
      <c r="H76" s="283"/>
      <c r="I76" s="283"/>
      <c r="J76" s="283"/>
      <c r="K76" s="283"/>
      <c r="L76" s="283"/>
    </row>
    <row r="77" spans="1:12" ht="9.9499999999999993" customHeight="1" x14ac:dyDescent="0.15">
      <c r="A77" s="283"/>
      <c r="B77" s="283"/>
      <c r="C77" s="283"/>
      <c r="D77" s="283"/>
      <c r="E77" s="283"/>
      <c r="F77" s="283"/>
      <c r="G77" s="283"/>
      <c r="H77" s="283"/>
      <c r="I77" s="283"/>
      <c r="J77" s="283"/>
      <c r="K77" s="283"/>
      <c r="L77" s="283"/>
    </row>
    <row r="78" spans="1:12" ht="9.9499999999999993" customHeight="1" x14ac:dyDescent="0.15">
      <c r="A78" s="283"/>
      <c r="B78" s="283"/>
      <c r="C78" s="283"/>
      <c r="D78" s="283"/>
      <c r="E78" s="283"/>
      <c r="F78" s="283"/>
      <c r="G78" s="283"/>
      <c r="H78" s="283"/>
      <c r="I78" s="283"/>
      <c r="J78" s="283"/>
      <c r="K78" s="283"/>
      <c r="L78" s="283"/>
    </row>
    <row r="79" spans="1:12" x14ac:dyDescent="0.15">
      <c r="A79" s="283"/>
    </row>
    <row r="80" spans="1:12" x14ac:dyDescent="0.15">
      <c r="A80" s="283"/>
    </row>
    <row r="81" spans="1:1" x14ac:dyDescent="0.15">
      <c r="A81" s="283"/>
    </row>
    <row r="82" spans="1:1" x14ac:dyDescent="0.15">
      <c r="A82" s="283"/>
    </row>
    <row r="83" spans="1:1" x14ac:dyDescent="0.15">
      <c r="A83" s="283"/>
    </row>
    <row r="84" spans="1:1" x14ac:dyDescent="0.15">
      <c r="A84" s="283"/>
    </row>
    <row r="85" spans="1:1" x14ac:dyDescent="0.15">
      <c r="A85" s="283"/>
    </row>
    <row r="86" spans="1:1" x14ac:dyDescent="0.15">
      <c r="A86" s="283"/>
    </row>
    <row r="87" spans="1:1" x14ac:dyDescent="0.15">
      <c r="A87" s="283"/>
    </row>
    <row r="88" spans="1:1" x14ac:dyDescent="0.15">
      <c r="A88" s="283"/>
    </row>
    <row r="89" spans="1:1" x14ac:dyDescent="0.15">
      <c r="A89" s="283"/>
    </row>
    <row r="90" spans="1:1" x14ac:dyDescent="0.15">
      <c r="A90" s="283"/>
    </row>
    <row r="91" spans="1:1" x14ac:dyDescent="0.15">
      <c r="A91" s="283"/>
    </row>
    <row r="92" spans="1:1" x14ac:dyDescent="0.15">
      <c r="A92" s="283"/>
    </row>
    <row r="93" spans="1:1" x14ac:dyDescent="0.15">
      <c r="A93" s="283"/>
    </row>
    <row r="94" spans="1:1" x14ac:dyDescent="0.15">
      <c r="A94" s="283"/>
    </row>
  </sheetData>
  <mergeCells count="283">
    <mergeCell ref="Z19:AE19"/>
    <mergeCell ref="T25:Y25"/>
    <mergeCell ref="Z20:AE20"/>
    <mergeCell ref="Z21:AE21"/>
    <mergeCell ref="Z31:AE31"/>
    <mergeCell ref="T13:Y13"/>
    <mergeCell ref="T14:Y14"/>
    <mergeCell ref="Z17:AE17"/>
    <mergeCell ref="Z28:AE28"/>
    <mergeCell ref="D43:BN43"/>
    <mergeCell ref="Z40:AE40"/>
    <mergeCell ref="D42:BN42"/>
    <mergeCell ref="D41:BN41"/>
    <mergeCell ref="T40:Y40"/>
    <mergeCell ref="T35:Y35"/>
    <mergeCell ref="AL35:AQ35"/>
    <mergeCell ref="AL37:AQ37"/>
    <mergeCell ref="AF35:AK35"/>
    <mergeCell ref="T38:Y38"/>
    <mergeCell ref="T37:Y37"/>
    <mergeCell ref="Z35:AE35"/>
    <mergeCell ref="AR35:AW35"/>
    <mergeCell ref="AY40:BW40"/>
    <mergeCell ref="AR40:AW40"/>
    <mergeCell ref="AR39:AW39"/>
    <mergeCell ref="AL39:AQ39"/>
    <mergeCell ref="AL40:AQ40"/>
    <mergeCell ref="AF40:AK40"/>
    <mergeCell ref="AF39:AK39"/>
    <mergeCell ref="AY39:BW39"/>
    <mergeCell ref="AR37:AW37"/>
    <mergeCell ref="AR38:AW38"/>
    <mergeCell ref="AR36:AW36"/>
    <mergeCell ref="BU2:BX2"/>
    <mergeCell ref="T18:Y18"/>
    <mergeCell ref="T19:Y19"/>
    <mergeCell ref="Z11:AE11"/>
    <mergeCell ref="Z12:AE12"/>
    <mergeCell ref="AG9:AJ10"/>
    <mergeCell ref="AM9:AP10"/>
    <mergeCell ref="AS9:AV10"/>
    <mergeCell ref="AL30:AQ30"/>
    <mergeCell ref="AF29:AK29"/>
    <mergeCell ref="Z16:AE16"/>
    <mergeCell ref="Z26:AE26"/>
    <mergeCell ref="AF30:AK30"/>
    <mergeCell ref="Z25:AE25"/>
    <mergeCell ref="Z24:AE24"/>
    <mergeCell ref="AL18:AQ18"/>
    <mergeCell ref="Z22:AE22"/>
    <mergeCell ref="AY7:BW10"/>
    <mergeCell ref="AR30:AW30"/>
    <mergeCell ref="AF28:AK28"/>
    <mergeCell ref="AR27:AW27"/>
    <mergeCell ref="AR28:AW28"/>
    <mergeCell ref="AG7:AV8"/>
    <mergeCell ref="AA7:AD10"/>
    <mergeCell ref="Z39:AE39"/>
    <mergeCell ref="N33:S33"/>
    <mergeCell ref="AL27:AQ27"/>
    <mergeCell ref="AL28:AQ28"/>
    <mergeCell ref="T29:Y29"/>
    <mergeCell ref="N29:S29"/>
    <mergeCell ref="N35:S35"/>
    <mergeCell ref="Z27:AE27"/>
    <mergeCell ref="N28:S28"/>
    <mergeCell ref="N34:S34"/>
    <mergeCell ref="Z34:AE34"/>
    <mergeCell ref="AL31:AQ31"/>
    <mergeCell ref="AL32:AQ32"/>
    <mergeCell ref="AF33:AK33"/>
    <mergeCell ref="T34:Y34"/>
    <mergeCell ref="T30:Y30"/>
    <mergeCell ref="AL33:AQ33"/>
    <mergeCell ref="AL34:AQ34"/>
    <mergeCell ref="Z33:AE33"/>
    <mergeCell ref="AF27:AK27"/>
    <mergeCell ref="Z30:AE30"/>
    <mergeCell ref="Z29:AE29"/>
    <mergeCell ref="AL36:AQ36"/>
    <mergeCell ref="Z38:AE38"/>
    <mergeCell ref="N40:S40"/>
    <mergeCell ref="N36:S36"/>
    <mergeCell ref="N37:S37"/>
    <mergeCell ref="N38:S38"/>
    <mergeCell ref="N39:S39"/>
    <mergeCell ref="O25:R25"/>
    <mergeCell ref="N27:S27"/>
    <mergeCell ref="T39:Y39"/>
    <mergeCell ref="T36:Y36"/>
    <mergeCell ref="N26:S26"/>
    <mergeCell ref="N30:S30"/>
    <mergeCell ref="N31:S31"/>
    <mergeCell ref="N32:S32"/>
    <mergeCell ref="T27:Y27"/>
    <mergeCell ref="T26:Y26"/>
    <mergeCell ref="T33:Y33"/>
    <mergeCell ref="T31:Y31"/>
    <mergeCell ref="T28:Y28"/>
    <mergeCell ref="T32:Y32"/>
    <mergeCell ref="AF26:AK26"/>
    <mergeCell ref="T17:Y17"/>
    <mergeCell ref="AR11:AW11"/>
    <mergeCell ref="AR12:AW12"/>
    <mergeCell ref="AR13:AW13"/>
    <mergeCell ref="AR19:AW19"/>
    <mergeCell ref="AR21:AW21"/>
    <mergeCell ref="AR14:AW14"/>
    <mergeCell ref="AR18:AW18"/>
    <mergeCell ref="AF11:AK11"/>
    <mergeCell ref="AF12:AK12"/>
    <mergeCell ref="AL11:AQ11"/>
    <mergeCell ref="AL12:AQ12"/>
    <mergeCell ref="AF13:AK13"/>
    <mergeCell ref="AL14:AQ14"/>
    <mergeCell ref="AL13:AQ13"/>
    <mergeCell ref="AR16:AW16"/>
    <mergeCell ref="AR17:AW17"/>
    <mergeCell ref="T15:Y15"/>
    <mergeCell ref="Z13:AE13"/>
    <mergeCell ref="AF14:AK14"/>
    <mergeCell ref="AF25:AK25"/>
    <mergeCell ref="AR26:AW26"/>
    <mergeCell ref="AL26:AQ26"/>
    <mergeCell ref="AF15:AK15"/>
    <mergeCell ref="AF16:AK16"/>
    <mergeCell ref="AF17:AK17"/>
    <mergeCell ref="AR15:AW15"/>
    <mergeCell ref="AL16:AQ16"/>
    <mergeCell ref="AL15:AQ15"/>
    <mergeCell ref="AR23:AW23"/>
    <mergeCell ref="AR20:AW20"/>
    <mergeCell ref="AL20:AQ20"/>
    <mergeCell ref="AL19:AQ19"/>
    <mergeCell ref="AF18:AK18"/>
    <mergeCell ref="AF19:AK19"/>
    <mergeCell ref="AF20:AK20"/>
    <mergeCell ref="AL17:AQ17"/>
    <mergeCell ref="AL21:AQ21"/>
    <mergeCell ref="AL24:AQ24"/>
    <mergeCell ref="AL23:AQ23"/>
    <mergeCell ref="AL22:AQ22"/>
    <mergeCell ref="AR24:AW24"/>
    <mergeCell ref="AR22:AW22"/>
    <mergeCell ref="AR25:AW25"/>
    <mergeCell ref="T21:Y21"/>
    <mergeCell ref="T22:Y22"/>
    <mergeCell ref="T24:Y24"/>
    <mergeCell ref="Z23:AE23"/>
    <mergeCell ref="AL25:AQ25"/>
    <mergeCell ref="AF21:AK21"/>
    <mergeCell ref="AF22:AK22"/>
    <mergeCell ref="AF23:AK23"/>
    <mergeCell ref="AF24:AK24"/>
    <mergeCell ref="AF37:AK37"/>
    <mergeCell ref="AF38:AK38"/>
    <mergeCell ref="AF36:AK36"/>
    <mergeCell ref="Z36:AE36"/>
    <mergeCell ref="Z37:AE37"/>
    <mergeCell ref="AY31:BW31"/>
    <mergeCell ref="AY32:BW32"/>
    <mergeCell ref="AY33:BW33"/>
    <mergeCell ref="AY34:BW34"/>
    <mergeCell ref="AY35:BW35"/>
    <mergeCell ref="AY36:BW36"/>
    <mergeCell ref="AY37:BW37"/>
    <mergeCell ref="AR33:AW33"/>
    <mergeCell ref="AL38:AQ38"/>
    <mergeCell ref="AY38:BW38"/>
    <mergeCell ref="AR31:AW31"/>
    <mergeCell ref="AF34:AK34"/>
    <mergeCell ref="AF31:AK31"/>
    <mergeCell ref="AF32:AK32"/>
    <mergeCell ref="Z32:AE32"/>
    <mergeCell ref="AR32:AW32"/>
    <mergeCell ref="AR34:AW34"/>
    <mergeCell ref="AY21:BW21"/>
    <mergeCell ref="AY26:BW26"/>
    <mergeCell ref="AY27:BW27"/>
    <mergeCell ref="AY28:BW28"/>
    <mergeCell ref="AY29:BW29"/>
    <mergeCell ref="AY30:BW30"/>
    <mergeCell ref="AY25:BW25"/>
    <mergeCell ref="AY22:BW22"/>
    <mergeCell ref="AY23:BW23"/>
    <mergeCell ref="I40:L40"/>
    <mergeCell ref="C11:F11"/>
    <mergeCell ref="C12:F12"/>
    <mergeCell ref="C13:F13"/>
    <mergeCell ref="C14:F14"/>
    <mergeCell ref="C15:F15"/>
    <mergeCell ref="I38:L38"/>
    <mergeCell ref="I12:L12"/>
    <mergeCell ref="C32:F32"/>
    <mergeCell ref="C36:F36"/>
    <mergeCell ref="I19:L19"/>
    <mergeCell ref="I20:L20"/>
    <mergeCell ref="I22:L22"/>
    <mergeCell ref="I16:L16"/>
    <mergeCell ref="C40:F40"/>
    <mergeCell ref="C21:F21"/>
    <mergeCell ref="C22:F22"/>
    <mergeCell ref="C23:F23"/>
    <mergeCell ref="C24:F24"/>
    <mergeCell ref="C25:F25"/>
    <mergeCell ref="C34:F34"/>
    <mergeCell ref="C35:F35"/>
    <mergeCell ref="C27:F27"/>
    <mergeCell ref="C28:F28"/>
    <mergeCell ref="AY11:BW11"/>
    <mergeCell ref="AY12:BW12"/>
    <mergeCell ref="AY13:BW13"/>
    <mergeCell ref="AY14:BW14"/>
    <mergeCell ref="AY15:BW15"/>
    <mergeCell ref="AY16:BW16"/>
    <mergeCell ref="AY17:BW17"/>
    <mergeCell ref="AY18:BW18"/>
    <mergeCell ref="C30:F30"/>
    <mergeCell ref="AY19:BW19"/>
    <mergeCell ref="AY20:BW20"/>
    <mergeCell ref="AL29:AQ29"/>
    <mergeCell ref="AR29:AW29"/>
    <mergeCell ref="AY24:BW24"/>
    <mergeCell ref="O18:R18"/>
    <mergeCell ref="O14:R14"/>
    <mergeCell ref="O19:R19"/>
    <mergeCell ref="O20:R20"/>
    <mergeCell ref="O24:R24"/>
    <mergeCell ref="O17:R17"/>
    <mergeCell ref="T23:Y23"/>
    <mergeCell ref="O22:R22"/>
    <mergeCell ref="O23:R23"/>
    <mergeCell ref="T20:Y20"/>
    <mergeCell ref="I24:L24"/>
    <mergeCell ref="C20:F20"/>
    <mergeCell ref="C19:F19"/>
    <mergeCell ref="C29:F29"/>
    <mergeCell ref="I29:L29"/>
    <mergeCell ref="I23:L23"/>
    <mergeCell ref="I25:L25"/>
    <mergeCell ref="I27:L27"/>
    <mergeCell ref="I28:L28"/>
    <mergeCell ref="I26:L26"/>
    <mergeCell ref="I21:L21"/>
    <mergeCell ref="I33:L33"/>
    <mergeCell ref="I34:L34"/>
    <mergeCell ref="C38:F38"/>
    <mergeCell ref="C39:F39"/>
    <mergeCell ref="C33:F33"/>
    <mergeCell ref="C26:F26"/>
    <mergeCell ref="C37:F37"/>
    <mergeCell ref="I39:L39"/>
    <mergeCell ref="I32:L32"/>
    <mergeCell ref="I37:L37"/>
    <mergeCell ref="I31:L31"/>
    <mergeCell ref="I30:L30"/>
    <mergeCell ref="C31:F31"/>
    <mergeCell ref="I35:L35"/>
    <mergeCell ref="I36:L36"/>
    <mergeCell ref="C3:L3"/>
    <mergeCell ref="C16:F16"/>
    <mergeCell ref="C17:F17"/>
    <mergeCell ref="C18:F18"/>
    <mergeCell ref="B5:AD5"/>
    <mergeCell ref="B7:G10"/>
    <mergeCell ref="H7:M10"/>
    <mergeCell ref="I11:L11"/>
    <mergeCell ref="O15:R15"/>
    <mergeCell ref="Z18:AE18"/>
    <mergeCell ref="I13:L13"/>
    <mergeCell ref="I14:L14"/>
    <mergeCell ref="I15:L15"/>
    <mergeCell ref="I17:L17"/>
    <mergeCell ref="I18:L18"/>
    <mergeCell ref="T12:Y12"/>
    <mergeCell ref="O12:R12"/>
    <mergeCell ref="O13:R13"/>
    <mergeCell ref="O7:R10"/>
    <mergeCell ref="Z14:AE14"/>
    <mergeCell ref="Z15:AE15"/>
    <mergeCell ref="T16:Y16"/>
    <mergeCell ref="T11:Y11"/>
    <mergeCell ref="U7:X10"/>
  </mergeCells>
  <phoneticPr fontId="2"/>
  <pageMargins left="0.59055118110236227" right="0.59055118110236227" top="0.39370078740157483" bottom="0.19685039370078741" header="0.51181102362204722" footer="0.19685039370078741"/>
  <pageSetup paperSize="9" orientation="landscape" r:id="rId1"/>
  <headerFooter alignWithMargins="0">
    <oddFooter>&amp;C
- 25 -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0"/>
  <sheetViews>
    <sheetView zoomScaleNormal="100" workbookViewId="0">
      <selection activeCell="D9" sqref="D9:Q9"/>
    </sheetView>
  </sheetViews>
  <sheetFormatPr defaultRowHeight="13.5" x14ac:dyDescent="0.15"/>
  <cols>
    <col min="1" max="1" width="1.125" style="2" customWidth="1"/>
    <col min="2" max="2" width="1.375" style="2" customWidth="1"/>
    <col min="3" max="3" width="3.875" style="2" customWidth="1"/>
    <col min="4" max="4" width="8.75" style="2" customWidth="1"/>
    <col min="5" max="5" width="11" style="2" customWidth="1"/>
    <col min="6" max="6" width="1" style="2" hidden="1" customWidth="1"/>
    <col min="7" max="7" width="1" style="113" customWidth="1"/>
    <col min="8" max="9" width="1.5" style="113" customWidth="1"/>
    <col min="10" max="10" width="7.625" style="2" customWidth="1"/>
    <col min="11" max="11" width="1" style="116" customWidth="1"/>
    <col min="12" max="13" width="1.5" style="113" customWidth="1"/>
    <col min="14" max="14" width="7.625" style="2" customWidth="1"/>
    <col min="15" max="15" width="1" style="2" customWidth="1"/>
    <col min="16" max="17" width="1.5" style="113" customWidth="1"/>
    <col min="18" max="18" width="7.625" style="2" customWidth="1"/>
    <col min="19" max="19" width="1" style="9" customWidth="1"/>
    <col min="20" max="20" width="6.5" style="2" customWidth="1"/>
    <col min="21" max="21" width="4.625" style="2" customWidth="1"/>
    <col min="22" max="22" width="1.125" style="2" customWidth="1"/>
    <col min="23" max="23" width="1.5" style="2" customWidth="1"/>
    <col min="24" max="24" width="3.875" style="2" customWidth="1"/>
    <col min="25" max="25" width="8.75" style="2" customWidth="1"/>
    <col min="26" max="26" width="11" style="2" customWidth="1"/>
    <col min="27" max="27" width="1" style="2" customWidth="1"/>
    <col min="28" max="29" width="1.5" style="113" customWidth="1"/>
    <col min="30" max="30" width="7.625" style="2" customWidth="1"/>
    <col min="31" max="31" width="1" style="9" customWidth="1"/>
    <col min="32" max="33" width="1.5" style="113" customWidth="1"/>
    <col min="34" max="34" width="7.625" style="1" customWidth="1"/>
    <col min="35" max="35" width="1" style="2" customWidth="1"/>
    <col min="36" max="37" width="1.5" style="113" customWidth="1"/>
    <col min="38" max="38" width="7.625" style="2" customWidth="1"/>
    <col min="39" max="39" width="1" style="2" customWidth="1"/>
    <col min="40" max="40" width="6.5" style="2" customWidth="1"/>
    <col min="41" max="16384" width="9" style="2"/>
  </cols>
  <sheetData>
    <row r="1" spans="1:40" ht="18.75" customHeight="1" x14ac:dyDescent="0.15">
      <c r="A1" s="1"/>
      <c r="B1" s="1"/>
      <c r="C1" s="1"/>
      <c r="D1" s="1"/>
      <c r="E1" s="1"/>
      <c r="F1" s="1"/>
      <c r="G1" s="816"/>
      <c r="H1" s="816"/>
      <c r="I1" s="816"/>
      <c r="J1" s="1"/>
      <c r="K1" s="63"/>
      <c r="L1" s="816"/>
      <c r="M1" s="816"/>
      <c r="N1" s="1"/>
      <c r="O1" s="1"/>
      <c r="P1" s="816"/>
      <c r="Q1" s="816"/>
      <c r="R1" s="1"/>
      <c r="S1" s="813"/>
      <c r="T1" s="1"/>
      <c r="U1" s="1"/>
      <c r="V1" s="1"/>
      <c r="W1" s="1"/>
      <c r="X1" s="1"/>
      <c r="Y1" s="1"/>
      <c r="Z1" s="1"/>
      <c r="AA1" s="1"/>
      <c r="AB1" s="816"/>
      <c r="AC1" s="816"/>
      <c r="AD1" s="1"/>
      <c r="AE1" s="813"/>
      <c r="AF1" s="816"/>
      <c r="AG1" s="816"/>
      <c r="AI1" s="1"/>
      <c r="AJ1" s="816"/>
      <c r="AK1" s="816"/>
      <c r="AL1" s="1"/>
      <c r="AM1" s="1002" t="s">
        <v>310</v>
      </c>
      <c r="AN1" s="1003"/>
    </row>
    <row r="2" spans="1:40" ht="23.25" customHeight="1" x14ac:dyDescent="0.15">
      <c r="A2" s="1004" t="s">
        <v>1011</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row>
    <row r="3" spans="1:40" ht="5.25" customHeight="1" x14ac:dyDescent="0.15">
      <c r="A3" s="815"/>
      <c r="B3" s="815"/>
      <c r="C3" s="815"/>
      <c r="D3" s="815"/>
      <c r="E3" s="815"/>
      <c r="F3" s="815"/>
      <c r="G3" s="816"/>
      <c r="H3" s="816"/>
      <c r="I3" s="816"/>
      <c r="J3" s="815"/>
      <c r="K3" s="63"/>
      <c r="L3" s="816"/>
      <c r="M3" s="816"/>
      <c r="N3" s="815"/>
      <c r="O3" s="815"/>
      <c r="P3" s="816"/>
      <c r="Q3" s="816"/>
      <c r="R3" s="815"/>
      <c r="S3" s="813"/>
      <c r="T3" s="815"/>
      <c r="U3" s="815"/>
      <c r="V3" s="815"/>
      <c r="W3" s="815"/>
      <c r="X3" s="815"/>
      <c r="Y3" s="815"/>
      <c r="Z3" s="815"/>
      <c r="AA3" s="815"/>
      <c r="AB3" s="816"/>
      <c r="AC3" s="816"/>
      <c r="AD3" s="815"/>
      <c r="AE3" s="813"/>
      <c r="AF3" s="816"/>
      <c r="AG3" s="816"/>
      <c r="AH3" s="815"/>
      <c r="AI3" s="815"/>
      <c r="AJ3" s="816"/>
      <c r="AK3" s="816"/>
      <c r="AL3" s="815"/>
      <c r="AM3" s="815"/>
      <c r="AN3" s="815"/>
    </row>
    <row r="4" spans="1:40" x14ac:dyDescent="0.15">
      <c r="A4" s="11" t="s">
        <v>311</v>
      </c>
      <c r="B4" s="11"/>
      <c r="C4" s="11"/>
      <c r="D4" s="96" t="s">
        <v>291</v>
      </c>
      <c r="E4" s="96"/>
      <c r="F4" s="96"/>
      <c r="G4" s="96"/>
      <c r="H4" s="95"/>
      <c r="I4" s="95"/>
      <c r="J4" s="95"/>
      <c r="K4" s="95"/>
      <c r="L4" s="808"/>
      <c r="M4" s="808"/>
      <c r="N4" s="8"/>
      <c r="O4" s="8"/>
      <c r="P4" s="808"/>
      <c r="Q4" s="808"/>
      <c r="R4" s="1"/>
      <c r="S4" s="814"/>
      <c r="T4" s="1"/>
      <c r="U4" s="8"/>
      <c r="V4" s="1"/>
      <c r="W4" s="1"/>
      <c r="X4" s="1"/>
      <c r="Y4" s="1"/>
      <c r="Z4" s="8"/>
      <c r="AA4" s="8"/>
      <c r="AB4" s="808"/>
      <c r="AC4" s="808"/>
      <c r="AD4" s="8"/>
      <c r="AE4" s="814"/>
      <c r="AF4" s="808"/>
      <c r="AG4" s="808"/>
      <c r="AH4" s="8"/>
      <c r="AI4" s="8"/>
      <c r="AJ4" s="808"/>
      <c r="AK4" s="808"/>
      <c r="AL4" s="1005" t="s">
        <v>312</v>
      </c>
      <c r="AM4" s="1005"/>
      <c r="AN4" s="1005"/>
    </row>
    <row r="5" spans="1:40" ht="5.25" customHeight="1" x14ac:dyDescent="0.15">
      <c r="A5" s="1"/>
      <c r="B5" s="1"/>
      <c r="C5" s="1"/>
      <c r="D5" s="1"/>
      <c r="E5" s="1"/>
      <c r="F5" s="1"/>
      <c r="G5" s="816"/>
      <c r="H5" s="816"/>
      <c r="I5" s="812"/>
      <c r="J5" s="11"/>
      <c r="K5" s="96"/>
      <c r="L5" s="812"/>
      <c r="M5" s="812"/>
      <c r="N5" s="11"/>
      <c r="O5" s="11"/>
      <c r="P5" s="812"/>
      <c r="Q5" s="812"/>
      <c r="R5" s="11"/>
      <c r="S5" s="810"/>
      <c r="T5" s="11"/>
      <c r="U5" s="8"/>
      <c r="V5" s="11"/>
      <c r="W5" s="11"/>
      <c r="X5" s="11"/>
      <c r="Y5" s="11"/>
      <c r="Z5" s="11"/>
      <c r="AA5" s="11"/>
      <c r="AB5" s="812"/>
      <c r="AC5" s="812"/>
      <c r="AD5" s="11"/>
      <c r="AE5" s="810"/>
      <c r="AF5" s="812"/>
      <c r="AG5" s="812"/>
      <c r="AH5" s="11"/>
      <c r="AI5" s="11"/>
      <c r="AJ5" s="812"/>
      <c r="AK5" s="812"/>
      <c r="AL5" s="11"/>
      <c r="AM5" s="11"/>
      <c r="AN5" s="11"/>
    </row>
    <row r="6" spans="1:40" ht="14.65" customHeight="1" x14ac:dyDescent="0.15">
      <c r="A6" s="118" t="s">
        <v>316</v>
      </c>
      <c r="B6" s="111"/>
      <c r="C6" s="111"/>
      <c r="D6" s="111"/>
      <c r="E6" s="111"/>
      <c r="F6" s="147"/>
      <c r="G6" s="112"/>
      <c r="H6" s="1002" t="s">
        <v>1006</v>
      </c>
      <c r="I6" s="1006"/>
      <c r="J6" s="1006"/>
      <c r="K6" s="1003"/>
      <c r="L6" s="1002" t="s">
        <v>1007</v>
      </c>
      <c r="M6" s="1006"/>
      <c r="N6" s="1006"/>
      <c r="O6" s="1003"/>
      <c r="P6" s="1002" t="s">
        <v>78</v>
      </c>
      <c r="Q6" s="1006"/>
      <c r="R6" s="1006"/>
      <c r="S6" s="1003"/>
      <c r="T6" s="807" t="s">
        <v>77</v>
      </c>
      <c r="U6" s="13"/>
      <c r="V6" s="1007" t="s">
        <v>316</v>
      </c>
      <c r="W6" s="1008"/>
      <c r="X6" s="1008"/>
      <c r="Y6" s="1008"/>
      <c r="Z6" s="1008"/>
      <c r="AA6" s="1009"/>
      <c r="AB6" s="1002" t="s">
        <v>1006</v>
      </c>
      <c r="AC6" s="1006"/>
      <c r="AD6" s="1006"/>
      <c r="AE6" s="1003"/>
      <c r="AF6" s="1002" t="s">
        <v>1007</v>
      </c>
      <c r="AG6" s="1006"/>
      <c r="AH6" s="1006"/>
      <c r="AI6" s="1003"/>
      <c r="AJ6" s="1002" t="s">
        <v>78</v>
      </c>
      <c r="AK6" s="1006"/>
      <c r="AL6" s="1006"/>
      <c r="AM6" s="1003"/>
      <c r="AN6" s="807" t="s">
        <v>77</v>
      </c>
    </row>
    <row r="7" spans="1:40" ht="14.65" customHeight="1" x14ac:dyDescent="0.15">
      <c r="A7" s="40"/>
      <c r="B7" s="1001" t="s">
        <v>317</v>
      </c>
      <c r="C7" s="1001"/>
      <c r="D7" s="1001"/>
      <c r="E7" s="1001"/>
      <c r="F7" s="145"/>
      <c r="G7" s="146"/>
      <c r="H7" s="998">
        <f>SUM(H8:K12)</f>
        <v>440102</v>
      </c>
      <c r="I7" s="999"/>
      <c r="J7" s="999"/>
      <c r="K7" s="1000"/>
      <c r="L7" s="998">
        <f>SUM(L8:O12)</f>
        <v>430546</v>
      </c>
      <c r="M7" s="999"/>
      <c r="N7" s="999"/>
      <c r="O7" s="1000"/>
      <c r="P7" s="998">
        <f t="shared" ref="P7:P12" si="0">H7-L7</f>
        <v>9556</v>
      </c>
      <c r="Q7" s="999"/>
      <c r="R7" s="999"/>
      <c r="S7" s="1000"/>
      <c r="T7" s="8"/>
      <c r="U7" s="13"/>
      <c r="V7" s="14"/>
      <c r="W7" s="1001" t="s">
        <v>318</v>
      </c>
      <c r="X7" s="1001"/>
      <c r="Y7" s="1001"/>
      <c r="Z7" s="1001"/>
      <c r="AA7" s="139"/>
      <c r="AB7" s="998">
        <f>SUM(AB8:AE11)</f>
        <v>49882</v>
      </c>
      <c r="AC7" s="999"/>
      <c r="AD7" s="999"/>
      <c r="AE7" s="1000"/>
      <c r="AF7" s="998">
        <f>SUM(AF8:AI11)</f>
        <v>28850</v>
      </c>
      <c r="AG7" s="999"/>
      <c r="AH7" s="999"/>
      <c r="AI7" s="1000"/>
      <c r="AJ7" s="998">
        <f>AB7-AF7</f>
        <v>21032</v>
      </c>
      <c r="AK7" s="999"/>
      <c r="AL7" s="999"/>
      <c r="AM7" s="1000"/>
      <c r="AN7" s="13"/>
    </row>
    <row r="8" spans="1:40" ht="14.65" customHeight="1" x14ac:dyDescent="0.15">
      <c r="A8" s="10"/>
      <c r="B8" s="8"/>
      <c r="C8" s="973" t="s">
        <v>319</v>
      </c>
      <c r="D8" s="973"/>
      <c r="E8" s="973"/>
      <c r="F8" s="22"/>
      <c r="G8" s="808"/>
      <c r="H8" s="974">
        <v>340442</v>
      </c>
      <c r="I8" s="975"/>
      <c r="J8" s="975"/>
      <c r="K8" s="976"/>
      <c r="L8" s="974">
        <v>342688</v>
      </c>
      <c r="M8" s="975"/>
      <c r="N8" s="975"/>
      <c r="O8" s="976"/>
      <c r="P8" s="974">
        <f t="shared" si="0"/>
        <v>-2246</v>
      </c>
      <c r="Q8" s="975"/>
      <c r="R8" s="975"/>
      <c r="S8" s="976"/>
      <c r="T8" s="24"/>
      <c r="U8" s="13"/>
      <c r="V8" s="8"/>
      <c r="W8" s="8"/>
      <c r="X8" s="973" t="s">
        <v>356</v>
      </c>
      <c r="Y8" s="973"/>
      <c r="Z8" s="973"/>
      <c r="AA8" s="8"/>
      <c r="AB8" s="974">
        <v>0</v>
      </c>
      <c r="AC8" s="975"/>
      <c r="AD8" s="975"/>
      <c r="AE8" s="976"/>
      <c r="AF8" s="974">
        <v>0</v>
      </c>
      <c r="AG8" s="975"/>
      <c r="AH8" s="975"/>
      <c r="AI8" s="976"/>
      <c r="AJ8" s="977">
        <f t="shared" ref="AJ8" si="1">AB8-AF8</f>
        <v>0</v>
      </c>
      <c r="AK8" s="978"/>
      <c r="AL8" s="978"/>
      <c r="AM8" s="979"/>
      <c r="AN8" s="13"/>
    </row>
    <row r="9" spans="1:40" ht="14.65" customHeight="1" x14ac:dyDescent="0.15">
      <c r="A9" s="26"/>
      <c r="B9" s="16"/>
      <c r="C9" s="962" t="s">
        <v>321</v>
      </c>
      <c r="D9" s="962"/>
      <c r="E9" s="962"/>
      <c r="F9" s="31"/>
      <c r="G9" s="129"/>
      <c r="H9" s="974">
        <v>97129</v>
      </c>
      <c r="I9" s="975"/>
      <c r="J9" s="975"/>
      <c r="K9" s="976"/>
      <c r="L9" s="974">
        <v>85258</v>
      </c>
      <c r="M9" s="975"/>
      <c r="N9" s="975"/>
      <c r="O9" s="976"/>
      <c r="P9" s="974">
        <f t="shared" si="0"/>
        <v>11871</v>
      </c>
      <c r="Q9" s="975"/>
      <c r="R9" s="975"/>
      <c r="S9" s="976"/>
      <c r="T9" s="24"/>
      <c r="U9" s="13"/>
      <c r="V9" s="16"/>
      <c r="W9" s="16"/>
      <c r="X9" s="973" t="s">
        <v>320</v>
      </c>
      <c r="Y9" s="973"/>
      <c r="Z9" s="973"/>
      <c r="AA9" s="8"/>
      <c r="AB9" s="974">
        <v>45277</v>
      </c>
      <c r="AC9" s="975"/>
      <c r="AD9" s="975"/>
      <c r="AE9" s="976"/>
      <c r="AF9" s="974">
        <v>25600</v>
      </c>
      <c r="AG9" s="975"/>
      <c r="AH9" s="975"/>
      <c r="AI9" s="976"/>
      <c r="AJ9" s="977">
        <f t="shared" ref="AJ9:AJ15" si="2">AB9-AF9</f>
        <v>19677</v>
      </c>
      <c r="AK9" s="978"/>
      <c r="AL9" s="978"/>
      <c r="AM9" s="979"/>
      <c r="AN9" s="13"/>
    </row>
    <row r="10" spans="1:40" ht="14.65" customHeight="1" x14ac:dyDescent="0.15">
      <c r="A10" s="17"/>
      <c r="B10" s="19"/>
      <c r="C10" s="973" t="s">
        <v>323</v>
      </c>
      <c r="D10" s="973"/>
      <c r="E10" s="973"/>
      <c r="F10" s="21"/>
      <c r="G10" s="98"/>
      <c r="H10" s="974">
        <v>2531</v>
      </c>
      <c r="I10" s="975"/>
      <c r="J10" s="975"/>
      <c r="K10" s="976"/>
      <c r="L10" s="974">
        <v>2600</v>
      </c>
      <c r="M10" s="975"/>
      <c r="N10" s="975"/>
      <c r="O10" s="976"/>
      <c r="P10" s="974">
        <f t="shared" si="0"/>
        <v>-69</v>
      </c>
      <c r="Q10" s="975"/>
      <c r="R10" s="975"/>
      <c r="S10" s="976"/>
      <c r="T10" s="24"/>
      <c r="U10" s="13"/>
      <c r="V10" s="17"/>
      <c r="W10" s="19"/>
      <c r="X10" s="973" t="s">
        <v>322</v>
      </c>
      <c r="Y10" s="973"/>
      <c r="Z10" s="973"/>
      <c r="AA10" s="16"/>
      <c r="AB10" s="977">
        <v>126</v>
      </c>
      <c r="AC10" s="978"/>
      <c r="AD10" s="978"/>
      <c r="AE10" s="979"/>
      <c r="AF10" s="977">
        <v>100</v>
      </c>
      <c r="AG10" s="978"/>
      <c r="AH10" s="978"/>
      <c r="AI10" s="979"/>
      <c r="AJ10" s="977">
        <f t="shared" si="2"/>
        <v>26</v>
      </c>
      <c r="AK10" s="978"/>
      <c r="AL10" s="978"/>
      <c r="AM10" s="979"/>
      <c r="AN10" s="13"/>
    </row>
    <row r="11" spans="1:40" ht="14.65" customHeight="1" x14ac:dyDescent="0.15">
      <c r="A11" s="10"/>
      <c r="B11" s="19"/>
      <c r="C11" s="973" t="s">
        <v>325</v>
      </c>
      <c r="D11" s="973"/>
      <c r="E11" s="973"/>
      <c r="F11" s="21"/>
      <c r="G11" s="98"/>
      <c r="H11" s="974">
        <v>0</v>
      </c>
      <c r="I11" s="975"/>
      <c r="J11" s="975"/>
      <c r="K11" s="976"/>
      <c r="L11" s="974">
        <v>0</v>
      </c>
      <c r="M11" s="975"/>
      <c r="N11" s="975"/>
      <c r="O11" s="976"/>
      <c r="P11" s="974">
        <f t="shared" si="0"/>
        <v>0</v>
      </c>
      <c r="Q11" s="975"/>
      <c r="R11" s="975"/>
      <c r="S11" s="976"/>
      <c r="T11" s="24"/>
      <c r="U11" s="13"/>
      <c r="V11" s="1"/>
      <c r="W11" s="1"/>
      <c r="X11" s="973" t="s">
        <v>324</v>
      </c>
      <c r="Y11" s="973"/>
      <c r="Z11" s="973"/>
      <c r="AA11" s="19"/>
      <c r="AB11" s="974">
        <v>4479</v>
      </c>
      <c r="AC11" s="975"/>
      <c r="AD11" s="975"/>
      <c r="AE11" s="976"/>
      <c r="AF11" s="974">
        <v>3150</v>
      </c>
      <c r="AG11" s="975"/>
      <c r="AH11" s="975"/>
      <c r="AI11" s="976"/>
      <c r="AJ11" s="977">
        <f t="shared" si="2"/>
        <v>1329</v>
      </c>
      <c r="AK11" s="978"/>
      <c r="AL11" s="978"/>
      <c r="AM11" s="979"/>
      <c r="AN11" s="13"/>
    </row>
    <row r="12" spans="1:40" ht="14.65" customHeight="1" x14ac:dyDescent="0.15">
      <c r="A12" s="17"/>
      <c r="B12" s="19"/>
      <c r="C12" s="973" t="s">
        <v>326</v>
      </c>
      <c r="D12" s="973"/>
      <c r="E12" s="973"/>
      <c r="F12" s="21"/>
      <c r="G12" s="98"/>
      <c r="H12" s="974">
        <v>0</v>
      </c>
      <c r="I12" s="975"/>
      <c r="J12" s="975"/>
      <c r="K12" s="976"/>
      <c r="L12" s="974">
        <v>0</v>
      </c>
      <c r="M12" s="975"/>
      <c r="N12" s="975"/>
      <c r="O12" s="976"/>
      <c r="P12" s="974">
        <f t="shared" si="0"/>
        <v>0</v>
      </c>
      <c r="Q12" s="975"/>
      <c r="R12" s="975"/>
      <c r="S12" s="976"/>
      <c r="T12" s="24"/>
      <c r="U12" s="13"/>
      <c r="V12" s="17"/>
      <c r="W12" s="984" t="s">
        <v>327</v>
      </c>
      <c r="X12" s="984"/>
      <c r="Y12" s="984"/>
      <c r="Z12" s="984"/>
      <c r="AA12" s="140"/>
      <c r="AB12" s="981">
        <f>SUM(AB13:AE15)</f>
        <v>20000</v>
      </c>
      <c r="AC12" s="982"/>
      <c r="AD12" s="982"/>
      <c r="AE12" s="983"/>
      <c r="AF12" s="981">
        <f>SUM(AF13:AI15)</f>
        <v>21000</v>
      </c>
      <c r="AG12" s="982"/>
      <c r="AH12" s="982"/>
      <c r="AI12" s="983"/>
      <c r="AJ12" s="981">
        <f t="shared" si="2"/>
        <v>-1000</v>
      </c>
      <c r="AK12" s="982"/>
      <c r="AL12" s="982"/>
      <c r="AM12" s="983"/>
      <c r="AN12" s="13"/>
    </row>
    <row r="13" spans="1:40" ht="14.65" customHeight="1" x14ac:dyDescent="0.15">
      <c r="A13" s="10"/>
      <c r="B13" s="19"/>
      <c r="C13" s="19"/>
      <c r="D13" s="19"/>
      <c r="E13" s="19"/>
      <c r="F13" s="21"/>
      <c r="G13" s="98"/>
      <c r="H13" s="977"/>
      <c r="I13" s="978"/>
      <c r="J13" s="978"/>
      <c r="K13" s="979"/>
      <c r="L13" s="977"/>
      <c r="M13" s="978"/>
      <c r="N13" s="978"/>
      <c r="O13" s="979"/>
      <c r="P13" s="974" t="s">
        <v>87</v>
      </c>
      <c r="Q13" s="975"/>
      <c r="R13" s="975"/>
      <c r="S13" s="976"/>
      <c r="T13" s="8"/>
      <c r="U13" s="13"/>
      <c r="V13" s="1"/>
      <c r="W13" s="1"/>
      <c r="X13" s="973" t="s">
        <v>328</v>
      </c>
      <c r="Y13" s="973"/>
      <c r="Z13" s="973"/>
      <c r="AA13" s="1"/>
      <c r="AB13" s="974">
        <v>0</v>
      </c>
      <c r="AC13" s="975"/>
      <c r="AD13" s="975"/>
      <c r="AE13" s="976"/>
      <c r="AF13" s="974">
        <v>0</v>
      </c>
      <c r="AG13" s="975"/>
      <c r="AH13" s="975"/>
      <c r="AI13" s="976"/>
      <c r="AJ13" s="977">
        <f t="shared" si="2"/>
        <v>0</v>
      </c>
      <c r="AK13" s="978"/>
      <c r="AL13" s="978"/>
      <c r="AM13" s="979"/>
      <c r="AN13" s="13"/>
    </row>
    <row r="14" spans="1:40" ht="14.65" customHeight="1" x14ac:dyDescent="0.15">
      <c r="A14" s="17"/>
      <c r="B14" s="984" t="s">
        <v>329</v>
      </c>
      <c r="C14" s="984"/>
      <c r="D14" s="984"/>
      <c r="E14" s="984"/>
      <c r="F14" s="137"/>
      <c r="G14" s="138"/>
      <c r="H14" s="981">
        <f>SUM(H15:K17)</f>
        <v>9812</v>
      </c>
      <c r="I14" s="982"/>
      <c r="J14" s="982"/>
      <c r="K14" s="983"/>
      <c r="L14" s="981">
        <f>SUM(L15:O17)</f>
        <v>10297</v>
      </c>
      <c r="M14" s="982"/>
      <c r="N14" s="982"/>
      <c r="O14" s="983"/>
      <c r="P14" s="981">
        <f t="shared" ref="P14:P24" si="3">H14-L14</f>
        <v>-485</v>
      </c>
      <c r="Q14" s="982"/>
      <c r="R14" s="982"/>
      <c r="S14" s="983"/>
      <c r="T14" s="8"/>
      <c r="U14" s="13"/>
      <c r="V14" s="16"/>
      <c r="W14" s="16"/>
      <c r="X14" s="973" t="s">
        <v>330</v>
      </c>
      <c r="Y14" s="973"/>
      <c r="Z14" s="973"/>
      <c r="AA14" s="16"/>
      <c r="AB14" s="977">
        <v>20000</v>
      </c>
      <c r="AC14" s="978"/>
      <c r="AD14" s="978"/>
      <c r="AE14" s="979"/>
      <c r="AF14" s="974">
        <v>21000</v>
      </c>
      <c r="AG14" s="975"/>
      <c r="AH14" s="975"/>
      <c r="AI14" s="976"/>
      <c r="AJ14" s="977">
        <f t="shared" si="2"/>
        <v>-1000</v>
      </c>
      <c r="AK14" s="978"/>
      <c r="AL14" s="978"/>
      <c r="AM14" s="979"/>
      <c r="AN14" s="13"/>
    </row>
    <row r="15" spans="1:40" ht="14.65" customHeight="1" x14ac:dyDescent="0.15">
      <c r="A15" s="10"/>
      <c r="B15" s="19"/>
      <c r="C15" s="973" t="s">
        <v>331</v>
      </c>
      <c r="D15" s="973"/>
      <c r="E15" s="973"/>
      <c r="F15" s="21"/>
      <c r="G15" s="98"/>
      <c r="H15" s="974">
        <v>9749</v>
      </c>
      <c r="I15" s="975"/>
      <c r="J15" s="975"/>
      <c r="K15" s="976"/>
      <c r="L15" s="974">
        <v>10237</v>
      </c>
      <c r="M15" s="975"/>
      <c r="N15" s="975"/>
      <c r="O15" s="976"/>
      <c r="P15" s="974">
        <f t="shared" si="3"/>
        <v>-488</v>
      </c>
      <c r="Q15" s="975"/>
      <c r="R15" s="975"/>
      <c r="S15" s="976"/>
      <c r="T15" s="24"/>
      <c r="U15" s="13"/>
      <c r="V15" s="16"/>
      <c r="W15" s="16"/>
      <c r="X15" s="973" t="s">
        <v>332</v>
      </c>
      <c r="Y15" s="973"/>
      <c r="Z15" s="973"/>
      <c r="AA15" s="16"/>
      <c r="AB15" s="977">
        <v>0</v>
      </c>
      <c r="AC15" s="978"/>
      <c r="AD15" s="978"/>
      <c r="AE15" s="979"/>
      <c r="AF15" s="977">
        <v>0</v>
      </c>
      <c r="AG15" s="978"/>
      <c r="AH15" s="978"/>
      <c r="AI15" s="979"/>
      <c r="AJ15" s="977">
        <f t="shared" si="2"/>
        <v>0</v>
      </c>
      <c r="AK15" s="978"/>
      <c r="AL15" s="978"/>
      <c r="AM15" s="979"/>
      <c r="AN15" s="13"/>
    </row>
    <row r="16" spans="1:40" ht="14.65" customHeight="1" x14ac:dyDescent="0.15">
      <c r="A16" s="26"/>
      <c r="B16" s="19"/>
      <c r="C16" s="973" t="s">
        <v>333</v>
      </c>
      <c r="D16" s="973"/>
      <c r="E16" s="973"/>
      <c r="F16" s="21"/>
      <c r="G16" s="98"/>
      <c r="H16" s="974">
        <v>0</v>
      </c>
      <c r="I16" s="975"/>
      <c r="J16" s="975"/>
      <c r="K16" s="976"/>
      <c r="L16" s="974">
        <v>0</v>
      </c>
      <c r="M16" s="975"/>
      <c r="N16" s="975"/>
      <c r="O16" s="976"/>
      <c r="P16" s="974">
        <f t="shared" si="3"/>
        <v>0</v>
      </c>
      <c r="Q16" s="975"/>
      <c r="R16" s="975"/>
      <c r="S16" s="976"/>
      <c r="T16" s="24"/>
      <c r="U16" s="13"/>
      <c r="V16" s="16"/>
      <c r="W16" s="984" t="s">
        <v>335</v>
      </c>
      <c r="X16" s="984"/>
      <c r="Y16" s="984"/>
      <c r="Z16" s="984"/>
      <c r="AA16" s="141"/>
      <c r="AB16" s="981">
        <f>SUM(AB17:AE21)</f>
        <v>82054</v>
      </c>
      <c r="AC16" s="982"/>
      <c r="AD16" s="982"/>
      <c r="AE16" s="983"/>
      <c r="AF16" s="981">
        <f>SUM(AF17:AI21)</f>
        <v>92998</v>
      </c>
      <c r="AG16" s="982"/>
      <c r="AH16" s="982"/>
      <c r="AI16" s="983"/>
      <c r="AJ16" s="981">
        <f t="shared" ref="AJ16:AJ21" si="4">AB16-AF16</f>
        <v>-10944</v>
      </c>
      <c r="AK16" s="982"/>
      <c r="AL16" s="982"/>
      <c r="AM16" s="983"/>
      <c r="AN16" s="13"/>
    </row>
    <row r="17" spans="1:40" ht="14.65" customHeight="1" x14ac:dyDescent="0.15">
      <c r="A17" s="17"/>
      <c r="B17" s="19"/>
      <c r="C17" s="973" t="s">
        <v>334</v>
      </c>
      <c r="D17" s="973"/>
      <c r="E17" s="973"/>
      <c r="F17" s="21"/>
      <c r="G17" s="98"/>
      <c r="H17" s="974">
        <v>63</v>
      </c>
      <c r="I17" s="975"/>
      <c r="J17" s="975"/>
      <c r="K17" s="976"/>
      <c r="L17" s="974">
        <v>60</v>
      </c>
      <c r="M17" s="975"/>
      <c r="N17" s="975"/>
      <c r="O17" s="976"/>
      <c r="P17" s="974">
        <f t="shared" si="3"/>
        <v>3</v>
      </c>
      <c r="Q17" s="975"/>
      <c r="R17" s="975"/>
      <c r="S17" s="976"/>
      <c r="T17" s="24"/>
      <c r="U17" s="13"/>
      <c r="V17" s="16"/>
      <c r="W17" s="818"/>
      <c r="X17" s="973" t="s">
        <v>337</v>
      </c>
      <c r="Y17" s="973"/>
      <c r="Z17" s="973"/>
      <c r="AA17" s="19"/>
      <c r="AB17" s="974">
        <v>8185</v>
      </c>
      <c r="AC17" s="975"/>
      <c r="AD17" s="975"/>
      <c r="AE17" s="976"/>
      <c r="AF17" s="974">
        <v>9103</v>
      </c>
      <c r="AG17" s="975"/>
      <c r="AH17" s="975"/>
      <c r="AI17" s="976"/>
      <c r="AJ17" s="977">
        <f t="shared" si="4"/>
        <v>-918</v>
      </c>
      <c r="AK17" s="978"/>
      <c r="AL17" s="978"/>
      <c r="AM17" s="979"/>
      <c r="AN17" s="13"/>
    </row>
    <row r="18" spans="1:40" ht="14.65" customHeight="1" x14ac:dyDescent="0.15">
      <c r="A18" s="10"/>
      <c r="B18" s="984" t="s">
        <v>336</v>
      </c>
      <c r="C18" s="984"/>
      <c r="D18" s="984"/>
      <c r="E18" s="984"/>
      <c r="F18" s="137"/>
      <c r="G18" s="138"/>
      <c r="H18" s="981">
        <f>SUM(H19:K20)</f>
        <v>666</v>
      </c>
      <c r="I18" s="982"/>
      <c r="J18" s="982"/>
      <c r="K18" s="983"/>
      <c r="L18" s="981">
        <f>SUM(L19:O20)</f>
        <v>630</v>
      </c>
      <c r="M18" s="982"/>
      <c r="N18" s="982"/>
      <c r="O18" s="983"/>
      <c r="P18" s="981">
        <f>H18-L18</f>
        <v>36</v>
      </c>
      <c r="Q18" s="982"/>
      <c r="R18" s="982"/>
      <c r="S18" s="983"/>
      <c r="T18" s="8"/>
      <c r="U18" s="13"/>
      <c r="V18" s="16"/>
      <c r="W18" s="114"/>
      <c r="X18" s="973" t="s">
        <v>339</v>
      </c>
      <c r="Y18" s="973"/>
      <c r="Z18" s="973"/>
      <c r="AA18" s="19"/>
      <c r="AB18" s="974">
        <v>73869</v>
      </c>
      <c r="AC18" s="975"/>
      <c r="AD18" s="975"/>
      <c r="AE18" s="976"/>
      <c r="AF18" s="974">
        <v>83895</v>
      </c>
      <c r="AG18" s="975"/>
      <c r="AH18" s="975"/>
      <c r="AI18" s="976"/>
      <c r="AJ18" s="977">
        <f t="shared" si="4"/>
        <v>-10026</v>
      </c>
      <c r="AK18" s="978"/>
      <c r="AL18" s="978"/>
      <c r="AM18" s="979"/>
      <c r="AN18" s="13"/>
    </row>
    <row r="19" spans="1:40" ht="14.65" customHeight="1" x14ac:dyDescent="0.15">
      <c r="A19" s="17"/>
      <c r="B19" s="19"/>
      <c r="C19" s="973" t="s">
        <v>338</v>
      </c>
      <c r="D19" s="973"/>
      <c r="E19" s="973"/>
      <c r="F19" s="21"/>
      <c r="G19" s="98"/>
      <c r="H19" s="974">
        <v>666</v>
      </c>
      <c r="I19" s="975"/>
      <c r="J19" s="975"/>
      <c r="K19" s="976"/>
      <c r="L19" s="974">
        <v>630</v>
      </c>
      <c r="M19" s="975"/>
      <c r="N19" s="975"/>
      <c r="O19" s="976"/>
      <c r="P19" s="974">
        <f t="shared" si="3"/>
        <v>36</v>
      </c>
      <c r="Q19" s="975"/>
      <c r="R19" s="975"/>
      <c r="S19" s="976"/>
      <c r="T19" s="24"/>
      <c r="U19" s="13"/>
      <c r="V19" s="16"/>
      <c r="W19" s="114"/>
      <c r="X19" s="973" t="s">
        <v>341</v>
      </c>
      <c r="Y19" s="973"/>
      <c r="Z19" s="973"/>
      <c r="AA19" s="19"/>
      <c r="AB19" s="977">
        <v>0</v>
      </c>
      <c r="AC19" s="978"/>
      <c r="AD19" s="978"/>
      <c r="AE19" s="979"/>
      <c r="AF19" s="977">
        <v>0</v>
      </c>
      <c r="AG19" s="978"/>
      <c r="AH19" s="978"/>
      <c r="AI19" s="979"/>
      <c r="AJ19" s="977">
        <f t="shared" si="4"/>
        <v>0</v>
      </c>
      <c r="AK19" s="978"/>
      <c r="AL19" s="978"/>
      <c r="AM19" s="979"/>
      <c r="AN19" s="13"/>
    </row>
    <row r="20" spans="1:40" ht="14.65" customHeight="1" x14ac:dyDescent="0.15">
      <c r="A20" s="10"/>
      <c r="B20" s="19"/>
      <c r="C20" s="973" t="s">
        <v>340</v>
      </c>
      <c r="D20" s="973"/>
      <c r="E20" s="973"/>
      <c r="F20" s="21"/>
      <c r="G20" s="98"/>
      <c r="H20" s="974">
        <v>0</v>
      </c>
      <c r="I20" s="975"/>
      <c r="J20" s="975"/>
      <c r="K20" s="976"/>
      <c r="L20" s="974">
        <v>0</v>
      </c>
      <c r="M20" s="975"/>
      <c r="N20" s="975"/>
      <c r="O20" s="976"/>
      <c r="P20" s="974">
        <f t="shared" si="3"/>
        <v>0</v>
      </c>
      <c r="Q20" s="975"/>
      <c r="R20" s="975"/>
      <c r="S20" s="976"/>
      <c r="T20" s="24"/>
      <c r="U20" s="13"/>
      <c r="V20" s="16"/>
      <c r="W20" s="114"/>
      <c r="X20" s="973" t="s">
        <v>343</v>
      </c>
      <c r="Y20" s="973"/>
      <c r="Z20" s="973"/>
      <c r="AA20" s="19"/>
      <c r="AB20" s="977">
        <v>0</v>
      </c>
      <c r="AC20" s="978"/>
      <c r="AD20" s="978"/>
      <c r="AE20" s="979"/>
      <c r="AF20" s="977">
        <v>0</v>
      </c>
      <c r="AG20" s="978"/>
      <c r="AH20" s="978"/>
      <c r="AI20" s="979"/>
      <c r="AJ20" s="977">
        <f t="shared" si="4"/>
        <v>0</v>
      </c>
      <c r="AK20" s="978"/>
      <c r="AL20" s="978"/>
      <c r="AM20" s="979"/>
      <c r="AN20" s="13"/>
    </row>
    <row r="21" spans="1:40" ht="14.65" customHeight="1" x14ac:dyDescent="0.15">
      <c r="A21" s="17"/>
      <c r="B21" s="984" t="s">
        <v>342</v>
      </c>
      <c r="C21" s="984"/>
      <c r="D21" s="984"/>
      <c r="E21" s="984"/>
      <c r="F21" s="137"/>
      <c r="G21" s="138"/>
      <c r="H21" s="981">
        <f>SUM(H22:K24)</f>
        <v>348330</v>
      </c>
      <c r="I21" s="982"/>
      <c r="J21" s="982"/>
      <c r="K21" s="983"/>
      <c r="L21" s="981">
        <f>SUM(L22:O24)</f>
        <v>334539</v>
      </c>
      <c r="M21" s="982"/>
      <c r="N21" s="982"/>
      <c r="O21" s="983"/>
      <c r="P21" s="981">
        <f>H21-L21</f>
        <v>13791</v>
      </c>
      <c r="Q21" s="982"/>
      <c r="R21" s="982"/>
      <c r="S21" s="983"/>
      <c r="T21" s="8"/>
      <c r="U21" s="13"/>
      <c r="V21" s="16"/>
      <c r="W21" s="114"/>
      <c r="X21" s="973" t="s">
        <v>345</v>
      </c>
      <c r="Y21" s="973"/>
      <c r="Z21" s="973"/>
      <c r="AA21" s="19"/>
      <c r="AB21" s="977">
        <v>0</v>
      </c>
      <c r="AC21" s="978"/>
      <c r="AD21" s="978"/>
      <c r="AE21" s="979"/>
      <c r="AF21" s="977">
        <v>0</v>
      </c>
      <c r="AG21" s="978"/>
      <c r="AH21" s="978"/>
      <c r="AI21" s="979"/>
      <c r="AJ21" s="977">
        <f t="shared" si="4"/>
        <v>0</v>
      </c>
      <c r="AK21" s="978"/>
      <c r="AL21" s="978"/>
      <c r="AM21" s="979"/>
      <c r="AN21" s="13"/>
    </row>
    <row r="22" spans="1:40" ht="14.65" customHeight="1" x14ac:dyDescent="0.15">
      <c r="A22" s="10"/>
      <c r="B22" s="19"/>
      <c r="C22" s="973" t="s">
        <v>344</v>
      </c>
      <c r="D22" s="973"/>
      <c r="E22" s="973"/>
      <c r="F22" s="21"/>
      <c r="G22" s="98"/>
      <c r="H22" s="974">
        <v>0</v>
      </c>
      <c r="I22" s="975"/>
      <c r="J22" s="975"/>
      <c r="K22" s="976"/>
      <c r="L22" s="974">
        <v>0</v>
      </c>
      <c r="M22" s="975"/>
      <c r="N22" s="975"/>
      <c r="O22" s="976"/>
      <c r="P22" s="974">
        <f t="shared" si="3"/>
        <v>0</v>
      </c>
      <c r="Q22" s="975"/>
      <c r="R22" s="975"/>
      <c r="S22" s="976"/>
      <c r="T22" s="24"/>
      <c r="U22" s="13"/>
      <c r="V22" s="16"/>
      <c r="W22" s="984" t="s">
        <v>348</v>
      </c>
      <c r="X22" s="984"/>
      <c r="Y22" s="984"/>
      <c r="Z22" s="984"/>
      <c r="AA22" s="141"/>
      <c r="AB22" s="981">
        <f>SUM(AB23:AE31)</f>
        <v>77249</v>
      </c>
      <c r="AC22" s="982"/>
      <c r="AD22" s="982"/>
      <c r="AE22" s="983"/>
      <c r="AF22" s="981">
        <f>SUM(AF23:AI31)</f>
        <v>56835</v>
      </c>
      <c r="AG22" s="982"/>
      <c r="AH22" s="982"/>
      <c r="AI22" s="983"/>
      <c r="AJ22" s="981">
        <f>AB22-AF22</f>
        <v>20414</v>
      </c>
      <c r="AK22" s="982"/>
      <c r="AL22" s="982"/>
      <c r="AM22" s="983"/>
      <c r="AN22" s="13"/>
    </row>
    <row r="23" spans="1:40" ht="14.65" customHeight="1" x14ac:dyDescent="0.15">
      <c r="A23" s="17"/>
      <c r="B23" s="19"/>
      <c r="C23" s="973" t="s">
        <v>346</v>
      </c>
      <c r="D23" s="973"/>
      <c r="E23" s="973"/>
      <c r="F23" s="21"/>
      <c r="G23" s="98"/>
      <c r="H23" s="974">
        <v>341034</v>
      </c>
      <c r="I23" s="975"/>
      <c r="J23" s="975"/>
      <c r="K23" s="976"/>
      <c r="L23" s="974">
        <v>327729</v>
      </c>
      <c r="M23" s="975"/>
      <c r="N23" s="975"/>
      <c r="O23" s="976"/>
      <c r="P23" s="974">
        <f t="shared" si="3"/>
        <v>13305</v>
      </c>
      <c r="Q23" s="975"/>
      <c r="R23" s="975"/>
      <c r="S23" s="976"/>
      <c r="T23" s="133"/>
      <c r="U23" s="13"/>
      <c r="V23" s="16"/>
      <c r="W23" s="817"/>
      <c r="X23" s="997" t="s">
        <v>874</v>
      </c>
      <c r="Y23" s="997"/>
      <c r="Z23" s="997"/>
      <c r="AA23" s="16"/>
      <c r="AB23" s="977">
        <v>0</v>
      </c>
      <c r="AC23" s="978"/>
      <c r="AD23" s="978"/>
      <c r="AE23" s="979"/>
      <c r="AF23" s="977">
        <v>0</v>
      </c>
      <c r="AG23" s="978"/>
      <c r="AH23" s="978"/>
      <c r="AI23" s="979"/>
      <c r="AJ23" s="977">
        <f t="shared" ref="AJ23:AJ24" si="5">AB23-AF23</f>
        <v>0</v>
      </c>
      <c r="AK23" s="978"/>
      <c r="AL23" s="978"/>
      <c r="AM23" s="979"/>
      <c r="AN23" s="13"/>
    </row>
    <row r="24" spans="1:40" ht="14.65" customHeight="1" x14ac:dyDescent="0.15">
      <c r="A24" s="10"/>
      <c r="B24" s="16"/>
      <c r="C24" s="962" t="s">
        <v>347</v>
      </c>
      <c r="D24" s="962"/>
      <c r="E24" s="962"/>
      <c r="F24" s="21"/>
      <c r="G24" s="98"/>
      <c r="H24" s="974">
        <v>7296</v>
      </c>
      <c r="I24" s="975"/>
      <c r="J24" s="975"/>
      <c r="K24" s="976"/>
      <c r="L24" s="974">
        <v>6810</v>
      </c>
      <c r="M24" s="975"/>
      <c r="N24" s="975"/>
      <c r="O24" s="976"/>
      <c r="P24" s="974">
        <f t="shared" si="3"/>
        <v>486</v>
      </c>
      <c r="Q24" s="975"/>
      <c r="R24" s="975"/>
      <c r="S24" s="976"/>
      <c r="T24" s="24"/>
      <c r="U24" s="13"/>
      <c r="V24" s="16"/>
      <c r="W24" s="818"/>
      <c r="X24" s="997" t="s">
        <v>875</v>
      </c>
      <c r="Y24" s="997"/>
      <c r="Z24" s="997"/>
      <c r="AA24" s="16"/>
      <c r="AB24" s="974">
        <v>0</v>
      </c>
      <c r="AC24" s="975"/>
      <c r="AD24" s="975"/>
      <c r="AE24" s="976"/>
      <c r="AF24" s="974">
        <v>0</v>
      </c>
      <c r="AG24" s="975"/>
      <c r="AH24" s="975"/>
      <c r="AI24" s="976"/>
      <c r="AJ24" s="977">
        <f t="shared" si="5"/>
        <v>0</v>
      </c>
      <c r="AK24" s="978"/>
      <c r="AL24" s="978"/>
      <c r="AM24" s="979"/>
      <c r="AN24" s="13"/>
    </row>
    <row r="25" spans="1:40" ht="14.65" customHeight="1" x14ac:dyDescent="0.15">
      <c r="A25" s="17"/>
      <c r="B25" s="984" t="s">
        <v>358</v>
      </c>
      <c r="C25" s="984"/>
      <c r="D25" s="984"/>
      <c r="E25" s="984"/>
      <c r="F25" s="137"/>
      <c r="G25" s="138"/>
      <c r="H25" s="981">
        <f>SUM(H26:K29)</f>
        <v>2257</v>
      </c>
      <c r="I25" s="982"/>
      <c r="J25" s="982"/>
      <c r="K25" s="983"/>
      <c r="L25" s="981">
        <f>SUM(L26:O29)</f>
        <v>0</v>
      </c>
      <c r="M25" s="982"/>
      <c r="N25" s="982"/>
      <c r="O25" s="983"/>
      <c r="P25" s="981">
        <f>H25-L25</f>
        <v>2257</v>
      </c>
      <c r="Q25" s="982"/>
      <c r="R25" s="982"/>
      <c r="S25" s="983"/>
      <c r="T25" s="8"/>
      <c r="U25" s="13"/>
      <c r="V25" s="16"/>
      <c r="W25" s="817"/>
      <c r="X25" s="980" t="s">
        <v>973</v>
      </c>
      <c r="Y25" s="973"/>
      <c r="Z25" s="973"/>
      <c r="AA25" s="16"/>
      <c r="AB25" s="977">
        <v>20000</v>
      </c>
      <c r="AC25" s="978"/>
      <c r="AD25" s="978"/>
      <c r="AE25" s="979"/>
      <c r="AF25" s="977">
        <v>10000</v>
      </c>
      <c r="AG25" s="978"/>
      <c r="AH25" s="978"/>
      <c r="AI25" s="979"/>
      <c r="AJ25" s="977">
        <f t="shared" ref="AJ25:AJ31" si="6">AB25-AF25</f>
        <v>10000</v>
      </c>
      <c r="AK25" s="978"/>
      <c r="AL25" s="978"/>
      <c r="AM25" s="979"/>
      <c r="AN25" s="13"/>
    </row>
    <row r="26" spans="1:40" ht="14.65" customHeight="1" x14ac:dyDescent="0.15">
      <c r="A26" s="17"/>
      <c r="B26" s="19"/>
      <c r="C26" s="973" t="s">
        <v>870</v>
      </c>
      <c r="D26" s="973"/>
      <c r="E26" s="973"/>
      <c r="F26" s="21"/>
      <c r="G26" s="98"/>
      <c r="H26" s="974">
        <v>2257</v>
      </c>
      <c r="I26" s="975"/>
      <c r="J26" s="975"/>
      <c r="K26" s="976"/>
      <c r="L26" s="974">
        <v>0</v>
      </c>
      <c r="M26" s="975"/>
      <c r="N26" s="975"/>
      <c r="O26" s="976"/>
      <c r="P26" s="974">
        <f t="shared" ref="P26" si="7">H26-L26</f>
        <v>2257</v>
      </c>
      <c r="Q26" s="975"/>
      <c r="R26" s="975"/>
      <c r="S26" s="976"/>
      <c r="T26" s="8"/>
      <c r="U26" s="13"/>
      <c r="V26" s="16"/>
      <c r="W26" s="817"/>
      <c r="X26" s="973" t="s">
        <v>354</v>
      </c>
      <c r="Y26" s="973"/>
      <c r="Z26" s="973"/>
      <c r="AA26" s="16"/>
      <c r="AB26" s="974">
        <v>0</v>
      </c>
      <c r="AC26" s="975"/>
      <c r="AD26" s="975"/>
      <c r="AE26" s="976"/>
      <c r="AF26" s="974">
        <v>0</v>
      </c>
      <c r="AG26" s="975"/>
      <c r="AH26" s="975"/>
      <c r="AI26" s="976"/>
      <c r="AJ26" s="977">
        <f t="shared" si="6"/>
        <v>0</v>
      </c>
      <c r="AK26" s="978"/>
      <c r="AL26" s="978"/>
      <c r="AM26" s="979"/>
      <c r="AN26" s="13"/>
    </row>
    <row r="27" spans="1:40" ht="14.65" customHeight="1" x14ac:dyDescent="0.15">
      <c r="A27" s="17"/>
      <c r="B27" s="19"/>
      <c r="C27" s="973" t="s">
        <v>871</v>
      </c>
      <c r="D27" s="973"/>
      <c r="E27" s="973"/>
      <c r="F27" s="21"/>
      <c r="G27" s="98"/>
      <c r="H27" s="974">
        <v>0</v>
      </c>
      <c r="I27" s="975"/>
      <c r="J27" s="975"/>
      <c r="K27" s="976"/>
      <c r="L27" s="974">
        <v>0</v>
      </c>
      <c r="M27" s="975"/>
      <c r="N27" s="975"/>
      <c r="O27" s="976"/>
      <c r="P27" s="974">
        <f t="shared" ref="P27" si="8">H27-L27</f>
        <v>0</v>
      </c>
      <c r="Q27" s="975"/>
      <c r="R27" s="975"/>
      <c r="S27" s="976"/>
      <c r="T27" s="8"/>
      <c r="U27" s="13"/>
      <c r="V27" s="16"/>
      <c r="W27" s="817"/>
      <c r="X27" s="973" t="s">
        <v>355</v>
      </c>
      <c r="Y27" s="973"/>
      <c r="Z27" s="973"/>
      <c r="AA27" s="16"/>
      <c r="AB27" s="974">
        <v>54115</v>
      </c>
      <c r="AC27" s="975"/>
      <c r="AD27" s="975"/>
      <c r="AE27" s="976"/>
      <c r="AF27" s="974">
        <v>45260</v>
      </c>
      <c r="AG27" s="975"/>
      <c r="AH27" s="975"/>
      <c r="AI27" s="976"/>
      <c r="AJ27" s="977">
        <f t="shared" si="6"/>
        <v>8855</v>
      </c>
      <c r="AK27" s="978"/>
      <c r="AL27" s="978"/>
      <c r="AM27" s="979"/>
      <c r="AN27" s="13"/>
    </row>
    <row r="28" spans="1:40" ht="14.65" customHeight="1" x14ac:dyDescent="0.15">
      <c r="A28" s="17"/>
      <c r="B28" s="19"/>
      <c r="C28" s="973" t="s">
        <v>359</v>
      </c>
      <c r="D28" s="973"/>
      <c r="E28" s="973"/>
      <c r="F28" s="21"/>
      <c r="G28" s="98"/>
      <c r="H28" s="974">
        <v>0</v>
      </c>
      <c r="I28" s="975"/>
      <c r="J28" s="975"/>
      <c r="K28" s="976"/>
      <c r="L28" s="974">
        <v>0</v>
      </c>
      <c r="M28" s="975"/>
      <c r="N28" s="975"/>
      <c r="O28" s="976"/>
      <c r="P28" s="974">
        <f t="shared" ref="P28" si="9">H28-L28</f>
        <v>0</v>
      </c>
      <c r="Q28" s="975"/>
      <c r="R28" s="975"/>
      <c r="S28" s="976"/>
      <c r="T28" s="8"/>
      <c r="U28" s="13"/>
      <c r="V28" s="16"/>
      <c r="W28" s="817"/>
      <c r="X28" s="973" t="s">
        <v>357</v>
      </c>
      <c r="Y28" s="973"/>
      <c r="Z28" s="973"/>
      <c r="AA28" s="16"/>
      <c r="AB28" s="974">
        <v>1479</v>
      </c>
      <c r="AC28" s="975"/>
      <c r="AD28" s="975"/>
      <c r="AE28" s="976"/>
      <c r="AF28" s="974">
        <v>1575</v>
      </c>
      <c r="AG28" s="975"/>
      <c r="AH28" s="975"/>
      <c r="AI28" s="976"/>
      <c r="AJ28" s="977">
        <f t="shared" si="6"/>
        <v>-96</v>
      </c>
      <c r="AK28" s="978"/>
      <c r="AL28" s="978"/>
      <c r="AM28" s="979"/>
      <c r="AN28" s="13"/>
    </row>
    <row r="29" spans="1:40" ht="14.65" customHeight="1" x14ac:dyDescent="0.15">
      <c r="A29" s="17"/>
      <c r="B29" s="19"/>
      <c r="C29" s="973" t="s">
        <v>361</v>
      </c>
      <c r="D29" s="973"/>
      <c r="E29" s="973"/>
      <c r="F29" s="21"/>
      <c r="G29" s="98"/>
      <c r="H29" s="974">
        <v>0</v>
      </c>
      <c r="I29" s="975"/>
      <c r="J29" s="975"/>
      <c r="K29" s="976"/>
      <c r="L29" s="974">
        <v>0</v>
      </c>
      <c r="M29" s="975"/>
      <c r="N29" s="975"/>
      <c r="O29" s="976"/>
      <c r="P29" s="974">
        <v>0</v>
      </c>
      <c r="Q29" s="975"/>
      <c r="R29" s="975"/>
      <c r="S29" s="976"/>
      <c r="T29" s="8"/>
      <c r="U29" s="13"/>
      <c r="V29" s="16"/>
      <c r="W29" s="817"/>
      <c r="X29" s="973" t="s">
        <v>963</v>
      </c>
      <c r="Y29" s="973"/>
      <c r="Z29" s="973"/>
      <c r="AA29" s="16"/>
      <c r="AB29" s="974">
        <v>1655</v>
      </c>
      <c r="AC29" s="975"/>
      <c r="AD29" s="975"/>
      <c r="AE29" s="976"/>
      <c r="AF29" s="974">
        <v>0</v>
      </c>
      <c r="AG29" s="975"/>
      <c r="AH29" s="975"/>
      <c r="AI29" s="976"/>
      <c r="AJ29" s="977">
        <f t="shared" si="6"/>
        <v>1655</v>
      </c>
      <c r="AK29" s="978"/>
      <c r="AL29" s="978"/>
      <c r="AM29" s="979"/>
      <c r="AN29" s="13"/>
    </row>
    <row r="30" spans="1:40" ht="14.65" customHeight="1" x14ac:dyDescent="0.15">
      <c r="A30" s="17"/>
      <c r="B30" s="984" t="s">
        <v>872</v>
      </c>
      <c r="C30" s="984"/>
      <c r="D30" s="984"/>
      <c r="E30" s="984"/>
      <c r="F30" s="137"/>
      <c r="G30" s="138"/>
      <c r="H30" s="981">
        <f>SUM(H31:K34)</f>
        <v>1250</v>
      </c>
      <c r="I30" s="982"/>
      <c r="J30" s="982"/>
      <c r="K30" s="983"/>
      <c r="L30" s="981">
        <f>SUM(L31:O34)</f>
        <v>1530</v>
      </c>
      <c r="M30" s="982"/>
      <c r="N30" s="982"/>
      <c r="O30" s="983"/>
      <c r="P30" s="981">
        <f t="shared" ref="P30:P34" si="10">H30-L30</f>
        <v>-280</v>
      </c>
      <c r="Q30" s="982"/>
      <c r="R30" s="982"/>
      <c r="S30" s="983"/>
      <c r="T30" s="8"/>
      <c r="U30" s="13"/>
      <c r="V30" s="16"/>
      <c r="W30" s="817"/>
      <c r="X30" s="973" t="s">
        <v>964</v>
      </c>
      <c r="Y30" s="973"/>
      <c r="Z30" s="973"/>
      <c r="AA30" s="16"/>
      <c r="AB30" s="977">
        <v>0</v>
      </c>
      <c r="AC30" s="978"/>
      <c r="AD30" s="978"/>
      <c r="AE30" s="979"/>
      <c r="AF30" s="977">
        <v>0</v>
      </c>
      <c r="AG30" s="978"/>
      <c r="AH30" s="978"/>
      <c r="AI30" s="979"/>
      <c r="AJ30" s="977">
        <f t="shared" si="6"/>
        <v>0</v>
      </c>
      <c r="AK30" s="978"/>
      <c r="AL30" s="978"/>
      <c r="AM30" s="979"/>
      <c r="AN30" s="13"/>
    </row>
    <row r="31" spans="1:40" ht="14.65" customHeight="1" x14ac:dyDescent="0.15">
      <c r="A31" s="17"/>
      <c r="B31" s="19"/>
      <c r="C31" s="973" t="s">
        <v>364</v>
      </c>
      <c r="D31" s="973"/>
      <c r="E31" s="973"/>
      <c r="F31" s="21"/>
      <c r="G31" s="98"/>
      <c r="H31" s="974">
        <v>1250</v>
      </c>
      <c r="I31" s="975"/>
      <c r="J31" s="975"/>
      <c r="K31" s="976"/>
      <c r="L31" s="974">
        <v>1530</v>
      </c>
      <c r="M31" s="975"/>
      <c r="N31" s="975"/>
      <c r="O31" s="976"/>
      <c r="P31" s="974">
        <f t="shared" si="10"/>
        <v>-280</v>
      </c>
      <c r="Q31" s="975"/>
      <c r="R31" s="975"/>
      <c r="S31" s="976"/>
      <c r="T31" s="8"/>
      <c r="U31" s="13"/>
      <c r="V31" s="16"/>
      <c r="W31" s="817"/>
      <c r="X31" s="973" t="s">
        <v>360</v>
      </c>
      <c r="Y31" s="973"/>
      <c r="Z31" s="973"/>
      <c r="AA31" s="16"/>
      <c r="AB31" s="974">
        <v>0</v>
      </c>
      <c r="AC31" s="975"/>
      <c r="AD31" s="975"/>
      <c r="AE31" s="976"/>
      <c r="AF31" s="974">
        <v>0</v>
      </c>
      <c r="AG31" s="975"/>
      <c r="AH31" s="975"/>
      <c r="AI31" s="976"/>
      <c r="AJ31" s="977">
        <f t="shared" si="6"/>
        <v>0</v>
      </c>
      <c r="AK31" s="978"/>
      <c r="AL31" s="978"/>
      <c r="AM31" s="979"/>
      <c r="AN31" s="13"/>
    </row>
    <row r="32" spans="1:40" ht="14.65" customHeight="1" x14ac:dyDescent="0.15">
      <c r="A32" s="17"/>
      <c r="B32" s="19"/>
      <c r="C32" s="973" t="s">
        <v>972</v>
      </c>
      <c r="D32" s="973"/>
      <c r="E32" s="973"/>
      <c r="F32" s="21"/>
      <c r="G32" s="98"/>
      <c r="H32" s="974">
        <v>0</v>
      </c>
      <c r="I32" s="975"/>
      <c r="J32" s="975"/>
      <c r="K32" s="976"/>
      <c r="L32" s="974">
        <v>0</v>
      </c>
      <c r="M32" s="975"/>
      <c r="N32" s="975"/>
      <c r="O32" s="976"/>
      <c r="P32" s="974">
        <f t="shared" si="10"/>
        <v>0</v>
      </c>
      <c r="Q32" s="975"/>
      <c r="R32" s="975"/>
      <c r="S32" s="976"/>
      <c r="T32" s="8"/>
      <c r="U32" s="13"/>
      <c r="V32" s="16"/>
      <c r="W32" s="817"/>
      <c r="X32" s="973"/>
      <c r="Y32" s="973"/>
      <c r="Z32" s="973"/>
      <c r="AA32" s="16"/>
      <c r="AB32" s="977"/>
      <c r="AC32" s="978"/>
      <c r="AD32" s="978"/>
      <c r="AE32" s="979"/>
      <c r="AF32" s="977"/>
      <c r="AG32" s="978"/>
      <c r="AH32" s="978"/>
      <c r="AI32" s="979"/>
      <c r="AJ32" s="977"/>
      <c r="AK32" s="978"/>
      <c r="AL32" s="978"/>
      <c r="AM32" s="979"/>
      <c r="AN32" s="13"/>
    </row>
    <row r="33" spans="1:40" ht="14.65" customHeight="1" x14ac:dyDescent="0.15">
      <c r="A33" s="17"/>
      <c r="B33" s="19"/>
      <c r="C33" s="973" t="s">
        <v>368</v>
      </c>
      <c r="D33" s="973"/>
      <c r="E33" s="973"/>
      <c r="F33" s="21"/>
      <c r="G33" s="98"/>
      <c r="H33" s="974">
        <v>0</v>
      </c>
      <c r="I33" s="975"/>
      <c r="J33" s="975"/>
      <c r="K33" s="976"/>
      <c r="L33" s="974">
        <v>0</v>
      </c>
      <c r="M33" s="975"/>
      <c r="N33" s="975"/>
      <c r="O33" s="976"/>
      <c r="P33" s="974">
        <f t="shared" si="10"/>
        <v>0</v>
      </c>
      <c r="Q33" s="975"/>
      <c r="R33" s="975"/>
      <c r="S33" s="976"/>
      <c r="T33" s="8"/>
      <c r="U33" s="13"/>
      <c r="V33" s="16"/>
      <c r="W33" s="984" t="s">
        <v>362</v>
      </c>
      <c r="X33" s="984"/>
      <c r="Y33" s="984"/>
      <c r="Z33" s="984"/>
      <c r="AA33" s="141"/>
      <c r="AB33" s="981">
        <f>SUM(AB34:AE35)</f>
        <v>-141563</v>
      </c>
      <c r="AC33" s="982"/>
      <c r="AD33" s="982"/>
      <c r="AE33" s="983"/>
      <c r="AF33" s="981">
        <f>SUM(AF34:AI35)</f>
        <v>-121260</v>
      </c>
      <c r="AG33" s="982"/>
      <c r="AH33" s="982"/>
      <c r="AI33" s="983"/>
      <c r="AJ33" s="981">
        <f>AB33-AF33</f>
        <v>-20303</v>
      </c>
      <c r="AK33" s="982"/>
      <c r="AL33" s="982"/>
      <c r="AM33" s="983"/>
      <c r="AN33" s="13"/>
    </row>
    <row r="34" spans="1:40" ht="14.65" customHeight="1" x14ac:dyDescent="0.15">
      <c r="A34" s="17"/>
      <c r="B34" s="19"/>
      <c r="C34" s="973" t="s">
        <v>370</v>
      </c>
      <c r="D34" s="973"/>
      <c r="E34" s="973"/>
      <c r="F34" s="21"/>
      <c r="G34" s="98"/>
      <c r="H34" s="974">
        <v>0</v>
      </c>
      <c r="I34" s="975"/>
      <c r="J34" s="975"/>
      <c r="K34" s="976"/>
      <c r="L34" s="974">
        <v>0</v>
      </c>
      <c r="M34" s="975"/>
      <c r="N34" s="975"/>
      <c r="O34" s="976"/>
      <c r="P34" s="974">
        <f t="shared" si="10"/>
        <v>0</v>
      </c>
      <c r="Q34" s="975"/>
      <c r="R34" s="975"/>
      <c r="S34" s="976"/>
      <c r="T34" s="8"/>
      <c r="U34" s="13"/>
      <c r="V34" s="16"/>
      <c r="W34" s="16"/>
      <c r="X34" s="973" t="s">
        <v>363</v>
      </c>
      <c r="Y34" s="973"/>
      <c r="Z34" s="973"/>
      <c r="AA34" s="16"/>
      <c r="AB34" s="977">
        <v>-44758</v>
      </c>
      <c r="AC34" s="978"/>
      <c r="AD34" s="978"/>
      <c r="AE34" s="979"/>
      <c r="AF34" s="974">
        <v>-33075</v>
      </c>
      <c r="AG34" s="975"/>
      <c r="AH34" s="975"/>
      <c r="AI34" s="976"/>
      <c r="AJ34" s="977">
        <f>AB34-AF34</f>
        <v>-11683</v>
      </c>
      <c r="AK34" s="978"/>
      <c r="AL34" s="978"/>
      <c r="AM34" s="979"/>
      <c r="AN34" s="13"/>
    </row>
    <row r="35" spans="1:40" ht="14.65" customHeight="1" x14ac:dyDescent="0.15">
      <c r="A35" s="17"/>
      <c r="B35" s="984" t="s">
        <v>873</v>
      </c>
      <c r="C35" s="984"/>
      <c r="D35" s="984"/>
      <c r="E35" s="984"/>
      <c r="F35" s="137"/>
      <c r="G35" s="138"/>
      <c r="H35" s="981">
        <f>SUM(H36:J37)</f>
        <v>1015</v>
      </c>
      <c r="I35" s="982"/>
      <c r="J35" s="982"/>
      <c r="K35" s="983"/>
      <c r="L35" s="981">
        <f t="shared" ref="L35" si="11">SUM(L36:N37)</f>
        <v>945</v>
      </c>
      <c r="M35" s="982"/>
      <c r="N35" s="982"/>
      <c r="O35" s="983"/>
      <c r="P35" s="981">
        <f>H35-L35</f>
        <v>70</v>
      </c>
      <c r="Q35" s="982"/>
      <c r="R35" s="982"/>
      <c r="S35" s="983"/>
      <c r="T35" s="8"/>
      <c r="U35" s="13"/>
      <c r="V35" s="16"/>
      <c r="W35" s="16"/>
      <c r="X35" s="973" t="s">
        <v>365</v>
      </c>
      <c r="Y35" s="973"/>
      <c r="Z35" s="973"/>
      <c r="AA35" s="16"/>
      <c r="AB35" s="977">
        <v>-96805</v>
      </c>
      <c r="AC35" s="978"/>
      <c r="AD35" s="978"/>
      <c r="AE35" s="979"/>
      <c r="AF35" s="974">
        <v>-88185</v>
      </c>
      <c r="AG35" s="975"/>
      <c r="AH35" s="975"/>
      <c r="AI35" s="976"/>
      <c r="AJ35" s="977">
        <f>AB35-AF35</f>
        <v>-8620</v>
      </c>
      <c r="AK35" s="978"/>
      <c r="AL35" s="978"/>
      <c r="AM35" s="979"/>
      <c r="AN35" s="13"/>
    </row>
    <row r="36" spans="1:40" ht="14.65" customHeight="1" x14ac:dyDescent="0.15">
      <c r="A36" s="10"/>
      <c r="B36" s="19"/>
      <c r="C36" s="997" t="s">
        <v>965</v>
      </c>
      <c r="D36" s="997"/>
      <c r="E36" s="997"/>
      <c r="F36" s="21"/>
      <c r="G36" s="98"/>
      <c r="H36" s="974">
        <v>1015</v>
      </c>
      <c r="I36" s="975"/>
      <c r="J36" s="975"/>
      <c r="K36" s="976"/>
      <c r="L36" s="974">
        <v>945</v>
      </c>
      <c r="M36" s="975"/>
      <c r="N36" s="975"/>
      <c r="O36" s="976"/>
      <c r="P36" s="974">
        <f t="shared" ref="P36:P37" si="12">H36-L36</f>
        <v>70</v>
      </c>
      <c r="Q36" s="975"/>
      <c r="R36" s="975"/>
      <c r="S36" s="976"/>
      <c r="T36" s="24"/>
      <c r="U36" s="13"/>
      <c r="V36" s="16"/>
      <c r="W36" s="984"/>
      <c r="X36" s="984"/>
      <c r="Y36" s="984"/>
      <c r="Z36" s="984"/>
      <c r="AA36" s="141"/>
      <c r="AB36" s="981"/>
      <c r="AC36" s="982"/>
      <c r="AD36" s="982"/>
      <c r="AE36" s="983"/>
      <c r="AF36" s="981"/>
      <c r="AG36" s="982"/>
      <c r="AH36" s="982"/>
      <c r="AI36" s="983"/>
      <c r="AJ36" s="981"/>
      <c r="AK36" s="982"/>
      <c r="AL36" s="982"/>
      <c r="AM36" s="983"/>
      <c r="AN36" s="13"/>
    </row>
    <row r="37" spans="1:40" ht="14.65" customHeight="1" x14ac:dyDescent="0.15">
      <c r="A37" s="17"/>
      <c r="B37" s="19"/>
      <c r="C37" s="997" t="s">
        <v>966</v>
      </c>
      <c r="D37" s="997"/>
      <c r="E37" s="997"/>
      <c r="F37" s="21"/>
      <c r="G37" s="98"/>
      <c r="H37" s="974">
        <v>0</v>
      </c>
      <c r="I37" s="975"/>
      <c r="J37" s="975"/>
      <c r="K37" s="976"/>
      <c r="L37" s="974">
        <v>0</v>
      </c>
      <c r="M37" s="975"/>
      <c r="N37" s="975"/>
      <c r="O37" s="976"/>
      <c r="P37" s="974">
        <f t="shared" si="12"/>
        <v>0</v>
      </c>
      <c r="Q37" s="975"/>
      <c r="R37" s="975"/>
      <c r="S37" s="976"/>
      <c r="T37" s="24"/>
      <c r="U37" s="13"/>
      <c r="V37" s="16"/>
      <c r="W37" s="984" t="s">
        <v>369</v>
      </c>
      <c r="X37" s="984"/>
      <c r="Y37" s="984"/>
      <c r="Z37" s="984"/>
      <c r="AA37" s="141"/>
      <c r="AB37" s="981">
        <v>176976</v>
      </c>
      <c r="AC37" s="982"/>
      <c r="AD37" s="982"/>
      <c r="AE37" s="983"/>
      <c r="AF37" s="981">
        <v>189872</v>
      </c>
      <c r="AG37" s="982"/>
      <c r="AH37" s="982"/>
      <c r="AI37" s="983"/>
      <c r="AJ37" s="981">
        <f>AB37-AF37</f>
        <v>-12896</v>
      </c>
      <c r="AK37" s="982"/>
      <c r="AL37" s="982"/>
      <c r="AM37" s="983"/>
      <c r="AN37" s="13"/>
    </row>
    <row r="38" spans="1:40" ht="14.65" customHeight="1" x14ac:dyDescent="0.15">
      <c r="A38" s="17"/>
      <c r="B38" s="19"/>
      <c r="C38" s="973"/>
      <c r="D38" s="973"/>
      <c r="E38" s="973"/>
      <c r="F38" s="21"/>
      <c r="G38" s="98"/>
      <c r="H38" s="974"/>
      <c r="I38" s="975"/>
      <c r="J38" s="975"/>
      <c r="K38" s="976"/>
      <c r="L38" s="974"/>
      <c r="M38" s="975"/>
      <c r="N38" s="975"/>
      <c r="O38" s="976"/>
      <c r="P38" s="974"/>
      <c r="Q38" s="975"/>
      <c r="R38" s="975"/>
      <c r="S38" s="976"/>
      <c r="T38" s="24"/>
      <c r="U38" s="13"/>
      <c r="V38" s="16"/>
      <c r="W38" s="16"/>
      <c r="X38" s="973"/>
      <c r="Y38" s="973"/>
      <c r="Z38" s="973"/>
      <c r="AA38" s="16"/>
      <c r="AB38" s="974"/>
      <c r="AC38" s="975"/>
      <c r="AD38" s="975"/>
      <c r="AE38" s="976"/>
      <c r="AF38" s="974"/>
      <c r="AG38" s="975"/>
      <c r="AH38" s="975"/>
      <c r="AI38" s="976"/>
      <c r="AJ38" s="977"/>
      <c r="AK38" s="978"/>
      <c r="AL38" s="978"/>
      <c r="AM38" s="979"/>
      <c r="AN38" s="13"/>
    </row>
    <row r="39" spans="1:40" ht="14.65" customHeight="1" x14ac:dyDescent="0.15">
      <c r="A39" s="32"/>
      <c r="B39" s="11"/>
      <c r="C39" s="11"/>
      <c r="D39" s="11"/>
      <c r="E39" s="11"/>
      <c r="F39" s="41"/>
      <c r="G39" s="812"/>
      <c r="H39" s="987"/>
      <c r="I39" s="988"/>
      <c r="J39" s="988"/>
      <c r="K39" s="989"/>
      <c r="L39" s="987"/>
      <c r="M39" s="988"/>
      <c r="N39" s="988"/>
      <c r="O39" s="989"/>
      <c r="P39" s="990" t="s">
        <v>349</v>
      </c>
      <c r="Q39" s="991"/>
      <c r="R39" s="991"/>
      <c r="S39" s="992"/>
      <c r="T39" s="34"/>
      <c r="U39" s="13"/>
      <c r="V39" s="25"/>
      <c r="W39" s="993" t="s">
        <v>371</v>
      </c>
      <c r="X39" s="993"/>
      <c r="Y39" s="993"/>
      <c r="Z39" s="993"/>
      <c r="AA39" s="142"/>
      <c r="AB39" s="994">
        <f>H7+H14+H18+H21+H25+H30+H35+AB7+AB12+AB16+AB22+AB33+AB37</f>
        <v>1068030</v>
      </c>
      <c r="AC39" s="995"/>
      <c r="AD39" s="995"/>
      <c r="AE39" s="996"/>
      <c r="AF39" s="994">
        <f>L7+L14+L18+L21+L25+L30+L35+AF7+AF12+AF16+AF22+AF33+AF37</f>
        <v>1046782</v>
      </c>
      <c r="AG39" s="995"/>
      <c r="AH39" s="995"/>
      <c r="AI39" s="996"/>
      <c r="AJ39" s="994">
        <f>AB39-AF39</f>
        <v>21248</v>
      </c>
      <c r="AK39" s="995"/>
      <c r="AL39" s="995"/>
      <c r="AM39" s="996"/>
      <c r="AN39" s="128"/>
    </row>
    <row r="40" spans="1:40" ht="14.65" customHeight="1" x14ac:dyDescent="0.15">
      <c r="A40" s="12"/>
      <c r="B40" s="985" t="s">
        <v>1066</v>
      </c>
      <c r="C40" s="985"/>
      <c r="D40" s="985"/>
      <c r="E40" s="985"/>
      <c r="F40" s="985"/>
      <c r="G40" s="985"/>
      <c r="H40" s="985"/>
      <c r="I40" s="985"/>
      <c r="J40" s="985"/>
      <c r="K40" s="985"/>
      <c r="L40" s="985"/>
      <c r="M40" s="985"/>
      <c r="N40" s="985"/>
      <c r="O40" s="985"/>
      <c r="P40" s="985"/>
      <c r="Q40" s="985"/>
      <c r="R40" s="985"/>
      <c r="S40" s="985"/>
      <c r="T40" s="985"/>
      <c r="U40" s="985"/>
      <c r="V40" s="985"/>
      <c r="W40" s="985"/>
      <c r="X40" s="985"/>
      <c r="Y40" s="985"/>
      <c r="Z40" s="1"/>
      <c r="AA40" s="1"/>
      <c r="AB40" s="57"/>
      <c r="AC40" s="57"/>
      <c r="AD40" s="12"/>
      <c r="AE40" s="92"/>
      <c r="AF40" s="57"/>
      <c r="AG40" s="57"/>
      <c r="AI40" s="12"/>
      <c r="AJ40" s="57"/>
      <c r="AK40" s="57"/>
      <c r="AL40" s="12"/>
      <c r="AM40" s="12"/>
      <c r="AN40" s="1"/>
    </row>
    <row r="41" spans="1:40" ht="14.65" customHeight="1" x14ac:dyDescent="0.15">
      <c r="A41" s="12"/>
      <c r="B41" s="985"/>
      <c r="C41" s="985"/>
      <c r="D41" s="985"/>
      <c r="E41" s="985"/>
      <c r="F41" s="985"/>
      <c r="G41" s="985"/>
      <c r="H41" s="985"/>
      <c r="I41" s="985"/>
      <c r="J41" s="985"/>
      <c r="K41" s="985"/>
      <c r="L41" s="985"/>
      <c r="M41" s="985"/>
      <c r="N41" s="985"/>
      <c r="O41" s="985"/>
      <c r="P41" s="985"/>
      <c r="Q41" s="985"/>
      <c r="R41" s="985"/>
      <c r="S41" s="985"/>
      <c r="T41" s="985"/>
      <c r="U41" s="12"/>
      <c r="V41" s="12"/>
      <c r="W41" s="12"/>
      <c r="X41" s="1"/>
      <c r="Y41" s="1"/>
      <c r="Z41" s="1"/>
      <c r="AA41" s="1"/>
      <c r="AB41" s="816"/>
      <c r="AC41" s="816"/>
      <c r="AD41" s="1"/>
      <c r="AE41" s="1"/>
      <c r="AF41" s="816"/>
      <c r="AG41" s="816"/>
      <c r="AI41" s="1"/>
      <c r="AJ41" s="816"/>
      <c r="AK41" s="816"/>
      <c r="AL41" s="1"/>
      <c r="AM41" s="1"/>
      <c r="AN41" s="1"/>
    </row>
    <row r="42" spans="1:40" ht="14.65" customHeight="1" x14ac:dyDescent="0.15">
      <c r="A42" s="1"/>
      <c r="B42" s="1"/>
      <c r="C42" s="1"/>
      <c r="D42" s="1"/>
      <c r="E42" s="1"/>
      <c r="F42" s="1"/>
      <c r="G42" s="816"/>
      <c r="H42" s="816"/>
      <c r="I42" s="816"/>
      <c r="J42" s="1"/>
      <c r="K42" s="63"/>
      <c r="L42" s="816"/>
      <c r="M42" s="816"/>
      <c r="N42" s="1"/>
      <c r="O42" s="1"/>
      <c r="P42" s="816"/>
      <c r="Q42" s="816"/>
      <c r="R42" s="1"/>
      <c r="S42" s="813"/>
      <c r="T42" s="1"/>
      <c r="U42" s="1"/>
      <c r="V42" s="1"/>
      <c r="W42" s="1"/>
      <c r="X42" s="1"/>
      <c r="Y42" s="1"/>
      <c r="Z42" s="1"/>
      <c r="AA42" s="1"/>
      <c r="AB42" s="816"/>
      <c r="AC42" s="816"/>
      <c r="AD42" s="1"/>
      <c r="AE42" s="813"/>
      <c r="AF42" s="816"/>
      <c r="AG42" s="816"/>
      <c r="AI42" s="1"/>
      <c r="AJ42" s="816"/>
      <c r="AK42" s="816"/>
      <c r="AL42" s="1"/>
      <c r="AM42" s="1"/>
      <c r="AN42" s="1"/>
    </row>
    <row r="43" spans="1:40" ht="14.65" customHeight="1" x14ac:dyDescent="0.15">
      <c r="A43" s="1"/>
      <c r="B43" s="1"/>
      <c r="C43" s="1"/>
      <c r="D43" s="1"/>
      <c r="E43" s="1"/>
      <c r="F43" s="1"/>
      <c r="G43" s="816"/>
      <c r="H43" s="816"/>
      <c r="I43" s="816"/>
      <c r="J43" s="1"/>
      <c r="K43" s="63"/>
      <c r="L43" s="816"/>
      <c r="M43" s="816"/>
      <c r="N43" s="1"/>
      <c r="O43" s="1"/>
      <c r="P43" s="816"/>
      <c r="Q43" s="816"/>
      <c r="R43" s="1"/>
      <c r="S43" s="813"/>
      <c r="T43" s="1"/>
      <c r="U43" s="986"/>
      <c r="V43" s="986"/>
      <c r="W43" s="1"/>
      <c r="X43" s="1"/>
      <c r="Y43" s="1"/>
      <c r="Z43" s="1"/>
      <c r="AA43" s="1"/>
      <c r="AB43" s="816"/>
      <c r="AC43" s="816"/>
      <c r="AD43" s="1"/>
      <c r="AE43" s="813"/>
      <c r="AF43" s="816"/>
      <c r="AG43" s="816"/>
      <c r="AI43" s="1"/>
      <c r="AJ43" s="816"/>
      <c r="AK43" s="816"/>
      <c r="AL43" s="1"/>
      <c r="AM43" s="1"/>
      <c r="AN43" s="1"/>
    </row>
    <row r="44" spans="1:40" ht="14.45" customHeight="1" x14ac:dyDescent="0.15">
      <c r="U44" s="131" t="s">
        <v>288</v>
      </c>
      <c r="Y44" s="132"/>
      <c r="Z44" s="113"/>
    </row>
    <row r="45" spans="1:40" ht="14.45" customHeight="1" x14ac:dyDescent="0.15"/>
    <row r="46" spans="1:40" ht="14.45" customHeight="1" x14ac:dyDescent="0.15">
      <c r="A46" s="815"/>
      <c r="B46" s="815"/>
      <c r="C46" s="815"/>
      <c r="D46" s="815"/>
      <c r="E46" s="815"/>
      <c r="F46" s="815"/>
      <c r="G46" s="816"/>
      <c r="H46" s="816"/>
      <c r="I46" s="816"/>
      <c r="J46" s="815"/>
      <c r="K46" s="63"/>
      <c r="L46" s="816"/>
      <c r="M46" s="816"/>
      <c r="N46" s="815"/>
      <c r="O46" s="815"/>
      <c r="P46" s="816"/>
      <c r="Q46" s="816"/>
      <c r="R46" s="815"/>
      <c r="S46" s="813"/>
      <c r="T46" s="815"/>
      <c r="U46" s="815"/>
      <c r="V46" s="815"/>
      <c r="W46" s="815"/>
      <c r="X46" s="815"/>
      <c r="Y46" s="815"/>
      <c r="Z46" s="815"/>
      <c r="AA46" s="815"/>
      <c r="AB46" s="816"/>
      <c r="AC46" s="816"/>
      <c r="AD46" s="815"/>
      <c r="AE46" s="813"/>
      <c r="AF46" s="816"/>
      <c r="AG46" s="816"/>
      <c r="AH46" s="815"/>
      <c r="AI46" s="815"/>
      <c r="AJ46" s="816"/>
      <c r="AK46" s="816"/>
      <c r="AL46" s="815"/>
      <c r="AM46" s="815"/>
      <c r="AN46" s="811"/>
    </row>
    <row r="47" spans="1:40" ht="14.45" customHeight="1" x14ac:dyDescent="0.15">
      <c r="G47" s="2"/>
      <c r="H47" s="2"/>
      <c r="I47" s="2"/>
      <c r="K47" s="2"/>
      <c r="L47" s="2"/>
      <c r="M47" s="2"/>
      <c r="P47" s="2"/>
      <c r="Q47" s="2"/>
      <c r="S47" s="2"/>
      <c r="U47" s="8"/>
      <c r="V47" s="1"/>
      <c r="W47" s="1"/>
      <c r="X47" s="1"/>
      <c r="Y47" s="1"/>
      <c r="Z47" s="1"/>
      <c r="AA47" s="1"/>
      <c r="AB47" s="808"/>
      <c r="AC47" s="808"/>
      <c r="AD47" s="8"/>
      <c r="AE47" s="814"/>
      <c r="AF47" s="808"/>
      <c r="AG47" s="808"/>
      <c r="AH47" s="8"/>
      <c r="AI47" s="8"/>
      <c r="AJ47" s="808"/>
      <c r="AK47" s="808"/>
      <c r="AL47" s="8"/>
      <c r="AM47" s="8"/>
      <c r="AN47" s="811"/>
    </row>
    <row r="48" spans="1:40" ht="14.45" customHeight="1" x14ac:dyDescent="0.15">
      <c r="G48" s="2"/>
      <c r="H48" s="2"/>
      <c r="I48" s="2"/>
      <c r="K48" s="2"/>
      <c r="L48" s="2"/>
      <c r="M48" s="2"/>
      <c r="P48" s="2"/>
      <c r="Q48" s="2"/>
      <c r="S48" s="2"/>
      <c r="U48" s="8"/>
      <c r="V48" s="8"/>
      <c r="W48" s="8"/>
      <c r="X48" s="8"/>
      <c r="Y48" s="8"/>
      <c r="Z48" s="8"/>
      <c r="AA48" s="8"/>
      <c r="AB48" s="816"/>
      <c r="AC48" s="816"/>
      <c r="AD48" s="8"/>
      <c r="AE48" s="814"/>
      <c r="AF48" s="808"/>
      <c r="AG48" s="808"/>
      <c r="AH48" s="8"/>
      <c r="AI48" s="8"/>
      <c r="AJ48" s="808"/>
      <c r="AK48" s="808"/>
      <c r="AL48" s="8"/>
      <c r="AM48" s="8"/>
      <c r="AN48" s="8"/>
    </row>
    <row r="49" spans="7:37" ht="14.45" customHeight="1" x14ac:dyDescent="0.15">
      <c r="G49" s="2"/>
      <c r="H49" s="2"/>
      <c r="I49" s="2"/>
      <c r="K49" s="2"/>
      <c r="L49" s="2"/>
      <c r="M49" s="2"/>
      <c r="P49" s="2"/>
      <c r="Q49" s="2"/>
      <c r="S49" s="2"/>
      <c r="AB49" s="2"/>
      <c r="AC49" s="2"/>
      <c r="AE49" s="2"/>
      <c r="AF49" s="2"/>
      <c r="AG49" s="2"/>
      <c r="AH49" s="2"/>
      <c r="AJ49" s="2"/>
      <c r="AK49" s="2"/>
    </row>
    <row r="50" spans="7:37" ht="13.5" customHeight="1" x14ac:dyDescent="0.15">
      <c r="G50" s="2"/>
      <c r="H50" s="2"/>
      <c r="I50" s="2"/>
      <c r="K50" s="2"/>
      <c r="L50" s="2"/>
      <c r="M50" s="2"/>
      <c r="P50" s="2"/>
      <c r="Q50" s="2"/>
      <c r="S50" s="2"/>
      <c r="AB50" s="2"/>
      <c r="AC50" s="2"/>
      <c r="AE50" s="2"/>
      <c r="AF50" s="2"/>
      <c r="AG50" s="2"/>
      <c r="AH50" s="2"/>
      <c r="AJ50" s="2"/>
      <c r="AK50" s="2"/>
    </row>
    <row r="51" spans="7:37" ht="13.5" customHeight="1" x14ac:dyDescent="0.15">
      <c r="G51" s="2"/>
      <c r="H51" s="2"/>
      <c r="I51" s="2"/>
      <c r="K51" s="2"/>
      <c r="L51" s="2"/>
      <c r="M51" s="2"/>
      <c r="P51" s="2"/>
      <c r="Q51" s="2"/>
      <c r="S51" s="2"/>
      <c r="AB51" s="2"/>
      <c r="AC51" s="2"/>
      <c r="AE51" s="2"/>
      <c r="AF51" s="2"/>
      <c r="AG51" s="2"/>
      <c r="AH51" s="2"/>
      <c r="AJ51" s="2"/>
      <c r="AK51" s="2"/>
    </row>
    <row r="52" spans="7:37" ht="13.5" customHeight="1" x14ac:dyDescent="0.15">
      <c r="G52" s="2"/>
      <c r="H52" s="2"/>
      <c r="I52" s="2"/>
      <c r="K52" s="2"/>
      <c r="L52" s="2"/>
      <c r="M52" s="2"/>
      <c r="P52" s="2"/>
      <c r="Q52" s="2"/>
      <c r="S52" s="2"/>
      <c r="AB52" s="2"/>
      <c r="AC52" s="2"/>
      <c r="AE52" s="2"/>
      <c r="AF52" s="2"/>
      <c r="AG52" s="2"/>
      <c r="AH52" s="2"/>
      <c r="AJ52" s="2"/>
      <c r="AK52" s="2"/>
    </row>
    <row r="53" spans="7:37" ht="13.5" customHeight="1" x14ac:dyDescent="0.15">
      <c r="G53" s="2"/>
      <c r="H53" s="2"/>
      <c r="I53" s="2"/>
      <c r="K53" s="2"/>
      <c r="L53" s="2"/>
      <c r="M53" s="2"/>
      <c r="P53" s="2"/>
      <c r="Q53" s="2"/>
      <c r="S53" s="2"/>
      <c r="AB53" s="2"/>
      <c r="AC53" s="2"/>
      <c r="AE53" s="2"/>
      <c r="AF53" s="2"/>
      <c r="AG53" s="2"/>
      <c r="AH53" s="2"/>
      <c r="AJ53" s="2"/>
      <c r="AK53" s="2"/>
    </row>
    <row r="54" spans="7:37" ht="13.5" customHeight="1" x14ac:dyDescent="0.15">
      <c r="G54" s="2"/>
      <c r="H54" s="2"/>
      <c r="I54" s="2"/>
      <c r="K54" s="2"/>
      <c r="L54" s="2"/>
      <c r="M54" s="2"/>
      <c r="P54" s="2"/>
      <c r="Q54" s="2"/>
      <c r="S54" s="2"/>
      <c r="AB54" s="2"/>
      <c r="AC54" s="2"/>
      <c r="AE54" s="2"/>
      <c r="AF54" s="2"/>
      <c r="AG54" s="2"/>
      <c r="AH54" s="2"/>
      <c r="AJ54" s="2"/>
      <c r="AK54" s="2"/>
    </row>
    <row r="55" spans="7:37" ht="13.5" customHeight="1" x14ac:dyDescent="0.15">
      <c r="G55" s="2"/>
      <c r="H55" s="2"/>
      <c r="I55" s="2"/>
      <c r="K55" s="2"/>
      <c r="L55" s="2"/>
      <c r="M55" s="2"/>
      <c r="P55" s="2"/>
      <c r="Q55" s="2"/>
      <c r="S55" s="2"/>
      <c r="AB55" s="2"/>
      <c r="AC55" s="2"/>
      <c r="AE55" s="2"/>
      <c r="AF55" s="2"/>
      <c r="AG55" s="2"/>
      <c r="AH55" s="2"/>
      <c r="AJ55" s="2"/>
      <c r="AK55" s="2"/>
    </row>
    <row r="56" spans="7:37" ht="13.5" customHeight="1" x14ac:dyDescent="0.15">
      <c r="G56" s="2"/>
      <c r="H56" s="2"/>
      <c r="I56" s="2"/>
      <c r="K56" s="2"/>
      <c r="L56" s="2"/>
      <c r="M56" s="2"/>
      <c r="P56" s="2"/>
      <c r="Q56" s="2"/>
      <c r="S56" s="2"/>
      <c r="AB56" s="2"/>
      <c r="AC56" s="2"/>
      <c r="AE56" s="2"/>
      <c r="AF56" s="2"/>
      <c r="AG56" s="2"/>
      <c r="AH56" s="2"/>
      <c r="AJ56" s="2"/>
      <c r="AK56" s="2"/>
    </row>
    <row r="57" spans="7:37" ht="13.5" customHeight="1" x14ac:dyDescent="0.15">
      <c r="G57" s="2"/>
      <c r="H57" s="2"/>
      <c r="I57" s="2"/>
      <c r="K57" s="2"/>
      <c r="L57" s="2"/>
      <c r="M57" s="2"/>
      <c r="P57" s="2"/>
      <c r="Q57" s="2"/>
      <c r="S57" s="2"/>
      <c r="AB57" s="2"/>
      <c r="AC57" s="2"/>
      <c r="AE57" s="2"/>
      <c r="AF57" s="2"/>
      <c r="AG57" s="2"/>
      <c r="AH57" s="2"/>
      <c r="AJ57" s="2"/>
      <c r="AK57" s="2"/>
    </row>
    <row r="58" spans="7:37" ht="13.5" customHeight="1" x14ac:dyDescent="0.15">
      <c r="G58" s="2"/>
      <c r="H58" s="2"/>
      <c r="I58" s="2"/>
      <c r="K58" s="2"/>
      <c r="L58" s="2"/>
      <c r="M58" s="2"/>
      <c r="P58" s="2"/>
      <c r="Q58" s="2"/>
      <c r="S58" s="2"/>
      <c r="AB58" s="2"/>
      <c r="AC58" s="2"/>
      <c r="AE58" s="2"/>
      <c r="AF58" s="2"/>
      <c r="AG58" s="2"/>
      <c r="AH58" s="2"/>
      <c r="AJ58" s="2"/>
      <c r="AK58" s="2"/>
    </row>
    <row r="59" spans="7:37" ht="13.5" customHeight="1" x14ac:dyDescent="0.15">
      <c r="G59" s="2"/>
      <c r="H59" s="2"/>
      <c r="I59" s="2"/>
      <c r="K59" s="2"/>
      <c r="L59" s="2"/>
      <c r="M59" s="2"/>
      <c r="P59" s="2"/>
      <c r="Q59" s="2"/>
      <c r="S59" s="2"/>
      <c r="AB59" s="2"/>
      <c r="AC59" s="2"/>
      <c r="AE59" s="2"/>
      <c r="AF59" s="2"/>
      <c r="AG59" s="2"/>
      <c r="AH59" s="2"/>
      <c r="AJ59" s="2"/>
      <c r="AK59" s="2"/>
    </row>
    <row r="60" spans="7:37" ht="13.5" customHeight="1" x14ac:dyDescent="0.15">
      <c r="G60" s="2"/>
      <c r="H60" s="2"/>
      <c r="I60" s="2"/>
      <c r="K60" s="2"/>
      <c r="L60" s="2"/>
      <c r="M60" s="2"/>
      <c r="P60" s="2"/>
      <c r="Q60" s="2"/>
      <c r="S60" s="2"/>
      <c r="AB60" s="2"/>
      <c r="AC60" s="2"/>
      <c r="AE60" s="2"/>
      <c r="AF60" s="2"/>
      <c r="AG60" s="2"/>
      <c r="AH60" s="2"/>
      <c r="AJ60" s="2"/>
      <c r="AK60" s="2"/>
    </row>
    <row r="61" spans="7:37" ht="13.5" customHeight="1" x14ac:dyDescent="0.15">
      <c r="G61" s="2"/>
      <c r="H61" s="2"/>
      <c r="I61" s="2"/>
      <c r="K61" s="2"/>
      <c r="L61" s="2"/>
      <c r="M61" s="2"/>
      <c r="P61" s="2"/>
      <c r="Q61" s="2"/>
      <c r="S61" s="2"/>
      <c r="AB61" s="2"/>
      <c r="AC61" s="2"/>
      <c r="AE61" s="2"/>
      <c r="AF61" s="2"/>
      <c r="AG61" s="2"/>
      <c r="AH61" s="2"/>
      <c r="AJ61" s="2"/>
      <c r="AK61" s="2"/>
    </row>
    <row r="62" spans="7:37" ht="13.5" customHeight="1" x14ac:dyDescent="0.15">
      <c r="G62" s="2"/>
      <c r="H62" s="2"/>
      <c r="I62" s="2"/>
      <c r="K62" s="2"/>
      <c r="L62" s="2"/>
      <c r="M62" s="2"/>
      <c r="P62" s="2"/>
      <c r="Q62" s="2"/>
      <c r="S62" s="2"/>
      <c r="AB62" s="2"/>
      <c r="AC62" s="2"/>
      <c r="AE62" s="2"/>
      <c r="AF62" s="2"/>
      <c r="AG62" s="2"/>
      <c r="AH62" s="2"/>
      <c r="AJ62" s="2"/>
      <c r="AK62" s="2"/>
    </row>
    <row r="63" spans="7:37" ht="13.5" customHeight="1" x14ac:dyDescent="0.15">
      <c r="G63" s="2"/>
      <c r="H63" s="2"/>
      <c r="I63" s="2"/>
      <c r="K63" s="2"/>
      <c r="L63" s="2"/>
      <c r="M63" s="2"/>
      <c r="P63" s="2"/>
      <c r="Q63" s="2"/>
      <c r="S63" s="2"/>
      <c r="AB63" s="2"/>
      <c r="AC63" s="2"/>
      <c r="AE63" s="2"/>
      <c r="AF63" s="2"/>
      <c r="AG63" s="2"/>
      <c r="AH63" s="2"/>
      <c r="AJ63" s="2"/>
      <c r="AK63" s="2"/>
    </row>
    <row r="64" spans="7:37" ht="13.5" customHeight="1" x14ac:dyDescent="0.15">
      <c r="G64" s="2"/>
      <c r="H64" s="2"/>
      <c r="I64" s="2"/>
      <c r="K64" s="2"/>
      <c r="L64" s="2"/>
      <c r="M64" s="2"/>
      <c r="P64" s="2"/>
      <c r="Q64" s="2"/>
      <c r="S64" s="2"/>
      <c r="AB64" s="2"/>
      <c r="AC64" s="2"/>
      <c r="AE64" s="2"/>
      <c r="AF64" s="2"/>
      <c r="AG64" s="2"/>
      <c r="AH64" s="2"/>
      <c r="AJ64" s="2"/>
      <c r="AK64" s="2"/>
    </row>
    <row r="65" spans="7:37" ht="13.5" customHeight="1" x14ac:dyDescent="0.15">
      <c r="G65" s="2"/>
      <c r="H65" s="2"/>
      <c r="I65" s="2"/>
      <c r="K65" s="2"/>
      <c r="L65" s="2"/>
      <c r="M65" s="2"/>
      <c r="P65" s="2"/>
      <c r="Q65" s="2"/>
      <c r="S65" s="2"/>
      <c r="AB65" s="2"/>
      <c r="AC65" s="2"/>
      <c r="AE65" s="2"/>
      <c r="AF65" s="2"/>
      <c r="AG65" s="2"/>
      <c r="AH65" s="2"/>
      <c r="AJ65" s="2"/>
      <c r="AK65" s="2"/>
    </row>
    <row r="66" spans="7:37" ht="13.5" customHeight="1" x14ac:dyDescent="0.15">
      <c r="G66" s="2"/>
      <c r="H66" s="2"/>
      <c r="I66" s="2"/>
      <c r="K66" s="2"/>
      <c r="L66" s="2"/>
      <c r="M66" s="2"/>
      <c r="P66" s="2"/>
      <c r="Q66" s="2"/>
      <c r="S66" s="2"/>
      <c r="AB66" s="2"/>
      <c r="AC66" s="2"/>
      <c r="AE66" s="2"/>
      <c r="AF66" s="2"/>
      <c r="AG66" s="2"/>
      <c r="AH66" s="2"/>
      <c r="AJ66" s="2"/>
      <c r="AK66" s="2"/>
    </row>
    <row r="67" spans="7:37" ht="13.5" customHeight="1" x14ac:dyDescent="0.15">
      <c r="G67" s="2"/>
      <c r="H67" s="2"/>
      <c r="I67" s="2"/>
      <c r="K67" s="2"/>
      <c r="L67" s="2"/>
      <c r="M67" s="2"/>
      <c r="P67" s="2"/>
      <c r="Q67" s="2"/>
      <c r="S67" s="2"/>
      <c r="AB67" s="2"/>
      <c r="AC67" s="2"/>
      <c r="AE67" s="2"/>
      <c r="AF67" s="2"/>
      <c r="AG67" s="2"/>
      <c r="AH67" s="2"/>
      <c r="AJ67" s="2"/>
      <c r="AK67" s="2"/>
    </row>
    <row r="68" spans="7:37" ht="13.5" customHeight="1" x14ac:dyDescent="0.15">
      <c r="G68" s="2"/>
      <c r="H68" s="2"/>
      <c r="I68" s="2"/>
      <c r="K68" s="2"/>
      <c r="L68" s="2"/>
      <c r="M68" s="2"/>
      <c r="P68" s="2"/>
      <c r="Q68" s="2"/>
      <c r="S68" s="2"/>
      <c r="AB68" s="2"/>
      <c r="AC68" s="2"/>
      <c r="AE68" s="2"/>
      <c r="AF68" s="2"/>
      <c r="AG68" s="2"/>
      <c r="AH68" s="2"/>
      <c r="AJ68" s="2"/>
      <c r="AK68" s="2"/>
    </row>
    <row r="69" spans="7:37" ht="13.5" customHeight="1" x14ac:dyDescent="0.15">
      <c r="G69" s="2"/>
      <c r="H69" s="2"/>
      <c r="I69" s="2"/>
      <c r="K69" s="2"/>
      <c r="L69" s="2"/>
      <c r="M69" s="2"/>
      <c r="P69" s="2"/>
      <c r="Q69" s="2"/>
      <c r="S69" s="2"/>
      <c r="AB69" s="2"/>
      <c r="AC69" s="2"/>
      <c r="AE69" s="2"/>
      <c r="AF69" s="2"/>
      <c r="AG69" s="2"/>
      <c r="AH69" s="2"/>
      <c r="AJ69" s="2"/>
      <c r="AK69" s="2"/>
    </row>
    <row r="70" spans="7:37" ht="13.5" customHeight="1" x14ac:dyDescent="0.15">
      <c r="G70" s="2"/>
      <c r="H70" s="2"/>
      <c r="I70" s="2"/>
      <c r="K70" s="2"/>
      <c r="L70" s="2"/>
      <c r="M70" s="2"/>
      <c r="P70" s="2"/>
      <c r="Q70" s="2"/>
      <c r="S70" s="2"/>
      <c r="AB70" s="2"/>
      <c r="AC70" s="2"/>
      <c r="AE70" s="2"/>
      <c r="AF70" s="2"/>
      <c r="AG70" s="2"/>
      <c r="AH70" s="2"/>
      <c r="AJ70" s="2"/>
      <c r="AK70" s="2"/>
    </row>
    <row r="71" spans="7:37" ht="13.5" customHeight="1" x14ac:dyDescent="0.15">
      <c r="G71" s="2"/>
      <c r="H71" s="2"/>
      <c r="I71" s="2"/>
      <c r="K71" s="2"/>
      <c r="L71" s="2"/>
      <c r="M71" s="2"/>
      <c r="P71" s="2"/>
      <c r="Q71" s="2"/>
      <c r="S71" s="2"/>
      <c r="AB71" s="2"/>
      <c r="AC71" s="2"/>
      <c r="AE71" s="2"/>
      <c r="AF71" s="2"/>
      <c r="AG71" s="2"/>
      <c r="AH71" s="2"/>
      <c r="AJ71" s="2"/>
      <c r="AK71" s="2"/>
    </row>
    <row r="72" spans="7:37" ht="13.5" customHeight="1" x14ac:dyDescent="0.15">
      <c r="G72" s="2"/>
      <c r="H72" s="2"/>
      <c r="I72" s="2"/>
      <c r="K72" s="2"/>
      <c r="L72" s="2"/>
      <c r="M72" s="2"/>
      <c r="P72" s="2"/>
      <c r="Q72" s="2"/>
      <c r="S72" s="2"/>
      <c r="AB72" s="2"/>
      <c r="AC72" s="2"/>
      <c r="AE72" s="2"/>
      <c r="AF72" s="2"/>
      <c r="AG72" s="2"/>
      <c r="AH72" s="2"/>
      <c r="AJ72" s="2"/>
      <c r="AK72" s="2"/>
    </row>
    <row r="73" spans="7:37" ht="13.5" customHeight="1" x14ac:dyDescent="0.15">
      <c r="G73" s="2"/>
      <c r="H73" s="2"/>
      <c r="I73" s="2"/>
      <c r="K73" s="2"/>
      <c r="L73" s="2"/>
      <c r="M73" s="2"/>
      <c r="P73" s="2"/>
      <c r="Q73" s="2"/>
      <c r="S73" s="2"/>
      <c r="AB73" s="2"/>
      <c r="AC73" s="2"/>
      <c r="AE73" s="2"/>
      <c r="AF73" s="2"/>
      <c r="AG73" s="2"/>
      <c r="AH73" s="2"/>
      <c r="AJ73" s="2"/>
      <c r="AK73" s="2"/>
    </row>
    <row r="74" spans="7:37" ht="13.5" customHeight="1" x14ac:dyDescent="0.15">
      <c r="G74" s="2"/>
      <c r="H74" s="2"/>
      <c r="I74" s="2"/>
      <c r="K74" s="2"/>
      <c r="L74" s="2"/>
      <c r="M74" s="2"/>
      <c r="P74" s="2"/>
      <c r="Q74" s="2"/>
      <c r="S74" s="2"/>
      <c r="AB74" s="2"/>
      <c r="AC74" s="2"/>
      <c r="AE74" s="2"/>
      <c r="AF74" s="2"/>
      <c r="AG74" s="2"/>
      <c r="AH74" s="2"/>
      <c r="AJ74" s="2"/>
      <c r="AK74" s="2"/>
    </row>
    <row r="75" spans="7:37" ht="13.5" customHeight="1" x14ac:dyDescent="0.15">
      <c r="G75" s="2"/>
      <c r="H75" s="2"/>
      <c r="I75" s="2"/>
      <c r="K75" s="2"/>
      <c r="L75" s="2"/>
      <c r="M75" s="2"/>
      <c r="P75" s="2"/>
      <c r="Q75" s="2"/>
      <c r="S75" s="2"/>
      <c r="AB75" s="2"/>
      <c r="AC75" s="2"/>
      <c r="AE75" s="2"/>
      <c r="AF75" s="2"/>
      <c r="AG75" s="2"/>
      <c r="AH75" s="2"/>
      <c r="AJ75" s="2"/>
      <c r="AK75" s="2"/>
    </row>
    <row r="76" spans="7:37" x14ac:dyDescent="0.15">
      <c r="G76" s="2"/>
      <c r="H76" s="2"/>
      <c r="I76" s="2"/>
      <c r="K76" s="2"/>
      <c r="L76" s="2"/>
      <c r="M76" s="2"/>
      <c r="P76" s="2"/>
      <c r="Q76" s="2"/>
      <c r="S76" s="2"/>
      <c r="AB76" s="2"/>
      <c r="AC76" s="2"/>
      <c r="AE76" s="2"/>
      <c r="AF76" s="2"/>
      <c r="AG76" s="2"/>
      <c r="AH76" s="2"/>
      <c r="AJ76" s="2"/>
      <c r="AK76" s="2"/>
    </row>
    <row r="77" spans="7:37" ht="13.5" customHeight="1" x14ac:dyDescent="0.15">
      <c r="G77" s="2"/>
      <c r="H77" s="2"/>
      <c r="I77" s="2"/>
      <c r="K77" s="2"/>
      <c r="L77" s="2"/>
      <c r="M77" s="2"/>
      <c r="P77" s="2"/>
      <c r="Q77" s="2"/>
      <c r="S77" s="2"/>
      <c r="AB77" s="2"/>
      <c r="AC77" s="2"/>
      <c r="AE77" s="2"/>
      <c r="AF77" s="2"/>
      <c r="AG77" s="2"/>
      <c r="AH77" s="2"/>
      <c r="AJ77" s="2"/>
      <c r="AK77" s="2"/>
    </row>
    <row r="78" spans="7:37" ht="13.5" customHeight="1" x14ac:dyDescent="0.15">
      <c r="G78" s="2"/>
      <c r="H78" s="2"/>
      <c r="I78" s="2"/>
      <c r="K78" s="2"/>
      <c r="L78" s="2"/>
      <c r="M78" s="2"/>
      <c r="P78" s="2"/>
      <c r="Q78" s="2"/>
      <c r="S78" s="2"/>
      <c r="AB78" s="2"/>
      <c r="AC78" s="2"/>
      <c r="AE78" s="2"/>
      <c r="AF78" s="2"/>
      <c r="AG78" s="2"/>
      <c r="AH78" s="2"/>
      <c r="AJ78" s="2"/>
      <c r="AK78" s="2"/>
    </row>
    <row r="79" spans="7:37" ht="13.5" customHeight="1" x14ac:dyDescent="0.15">
      <c r="G79" s="2"/>
      <c r="H79" s="2"/>
      <c r="I79" s="2"/>
      <c r="K79" s="2"/>
      <c r="L79" s="2"/>
      <c r="M79" s="2"/>
      <c r="P79" s="2"/>
      <c r="Q79" s="2"/>
      <c r="S79" s="2"/>
      <c r="AB79" s="2"/>
      <c r="AC79" s="2"/>
      <c r="AE79" s="2"/>
      <c r="AF79" s="2"/>
      <c r="AG79" s="2"/>
      <c r="AH79" s="2"/>
      <c r="AJ79" s="2"/>
      <c r="AK79" s="2"/>
    </row>
    <row r="80" spans="7:37" ht="13.5" customHeight="1" x14ac:dyDescent="0.15">
      <c r="G80" s="2"/>
      <c r="H80" s="2"/>
      <c r="I80" s="2"/>
      <c r="K80" s="2"/>
      <c r="L80" s="2"/>
      <c r="M80" s="2"/>
      <c r="P80" s="2"/>
      <c r="Q80" s="2"/>
      <c r="S80" s="2"/>
      <c r="AB80" s="2"/>
      <c r="AC80" s="2"/>
      <c r="AE80" s="2"/>
      <c r="AF80" s="2"/>
      <c r="AG80" s="2"/>
      <c r="AH80" s="2"/>
      <c r="AJ80" s="2"/>
      <c r="AK80" s="2"/>
    </row>
    <row r="81" spans="1:40" ht="13.5" customHeight="1" x14ac:dyDescent="0.15">
      <c r="G81" s="2"/>
      <c r="H81" s="2"/>
      <c r="I81" s="2"/>
      <c r="K81" s="2"/>
      <c r="L81" s="2"/>
      <c r="M81" s="2"/>
      <c r="P81" s="2"/>
      <c r="Q81" s="2"/>
      <c r="S81" s="2"/>
      <c r="AB81" s="2"/>
      <c r="AC81" s="2"/>
      <c r="AE81" s="2"/>
      <c r="AF81" s="2"/>
      <c r="AG81" s="2"/>
      <c r="AH81" s="2"/>
      <c r="AJ81" s="2"/>
      <c r="AK81" s="2"/>
    </row>
    <row r="82" spans="1:40" ht="13.5" customHeight="1" x14ac:dyDescent="0.15">
      <c r="G82" s="2"/>
      <c r="H82" s="2"/>
      <c r="I82" s="2"/>
      <c r="K82" s="2"/>
      <c r="L82" s="2"/>
      <c r="M82" s="2"/>
      <c r="P82" s="2"/>
      <c r="Q82" s="2"/>
      <c r="S82" s="2"/>
      <c r="AB82" s="2"/>
      <c r="AC82" s="2"/>
      <c r="AE82" s="2"/>
      <c r="AF82" s="2"/>
      <c r="AG82" s="2"/>
      <c r="AH82" s="2"/>
      <c r="AJ82" s="2"/>
      <c r="AK82" s="2"/>
    </row>
    <row r="83" spans="1:40" x14ac:dyDescent="0.15">
      <c r="G83" s="2"/>
      <c r="H83" s="2"/>
      <c r="I83" s="2"/>
      <c r="K83" s="2"/>
      <c r="L83" s="2"/>
      <c r="M83" s="2"/>
      <c r="P83" s="2"/>
      <c r="Q83" s="2"/>
      <c r="S83" s="2"/>
      <c r="AB83" s="2"/>
      <c r="AC83" s="2"/>
      <c r="AE83" s="2"/>
      <c r="AF83" s="2"/>
      <c r="AG83" s="2"/>
      <c r="AH83" s="2"/>
      <c r="AJ83" s="2"/>
      <c r="AK83" s="2"/>
    </row>
    <row r="84" spans="1:40" x14ac:dyDescent="0.15">
      <c r="G84" s="2"/>
      <c r="H84" s="2"/>
      <c r="I84" s="2"/>
      <c r="K84" s="2"/>
      <c r="L84" s="2"/>
      <c r="M84" s="2"/>
      <c r="P84" s="2"/>
      <c r="Q84" s="2"/>
      <c r="S84" s="2"/>
      <c r="AB84" s="2"/>
      <c r="AC84" s="2"/>
      <c r="AE84" s="2"/>
      <c r="AF84" s="2"/>
      <c r="AG84" s="2"/>
      <c r="AH84" s="2"/>
      <c r="AJ84" s="2"/>
      <c r="AK84" s="2"/>
    </row>
    <row r="85" spans="1:40" x14ac:dyDescent="0.15">
      <c r="G85" s="2"/>
      <c r="H85" s="2"/>
      <c r="I85" s="2"/>
      <c r="K85" s="2"/>
      <c r="L85" s="2"/>
      <c r="M85" s="2"/>
      <c r="P85" s="2"/>
      <c r="Q85" s="2"/>
      <c r="S85" s="2"/>
      <c r="AB85" s="2"/>
      <c r="AC85" s="2"/>
      <c r="AE85" s="2"/>
      <c r="AF85" s="2"/>
      <c r="AG85" s="2"/>
      <c r="AH85" s="2"/>
      <c r="AJ85" s="2"/>
      <c r="AK85" s="2"/>
    </row>
    <row r="86" spans="1:40" x14ac:dyDescent="0.15">
      <c r="G86" s="2"/>
      <c r="H86" s="2"/>
      <c r="I86" s="2"/>
      <c r="K86" s="2"/>
      <c r="L86" s="2"/>
      <c r="M86" s="2"/>
      <c r="P86" s="2"/>
      <c r="Q86" s="2"/>
      <c r="S86" s="2"/>
      <c r="AB86" s="2"/>
      <c r="AC86" s="2"/>
      <c r="AE86" s="2"/>
      <c r="AF86" s="2"/>
      <c r="AG86" s="2"/>
      <c r="AH86" s="2"/>
      <c r="AJ86" s="2"/>
      <c r="AK86" s="2"/>
    </row>
    <row r="87" spans="1:40" x14ac:dyDescent="0.15">
      <c r="G87" s="2"/>
      <c r="H87" s="2"/>
      <c r="I87" s="2"/>
      <c r="K87" s="2"/>
      <c r="L87" s="2"/>
      <c r="M87" s="2"/>
      <c r="P87" s="2"/>
      <c r="Q87" s="2"/>
      <c r="S87" s="2"/>
      <c r="AB87" s="2"/>
      <c r="AC87" s="2"/>
      <c r="AE87" s="2"/>
      <c r="AF87" s="2"/>
      <c r="AG87" s="2"/>
      <c r="AH87" s="2"/>
      <c r="AJ87" s="2"/>
      <c r="AK87" s="2"/>
      <c r="AN87" s="1"/>
    </row>
    <row r="88" spans="1:40" x14ac:dyDescent="0.15">
      <c r="G88" s="2"/>
      <c r="H88" s="2"/>
      <c r="I88" s="2"/>
      <c r="K88" s="2"/>
      <c r="L88" s="2"/>
      <c r="M88" s="2"/>
      <c r="P88" s="2"/>
      <c r="Q88" s="2"/>
      <c r="S88" s="2"/>
      <c r="AB88" s="2"/>
      <c r="AC88" s="2"/>
      <c r="AE88" s="2"/>
      <c r="AF88" s="2"/>
      <c r="AG88" s="2"/>
      <c r="AH88" s="2"/>
      <c r="AJ88" s="2"/>
      <c r="AK88" s="2"/>
      <c r="AN88" s="1"/>
    </row>
    <row r="89" spans="1:40" x14ac:dyDescent="0.15">
      <c r="A89" s="1"/>
      <c r="B89" s="1"/>
      <c r="C89" s="1"/>
      <c r="D89" s="1"/>
      <c r="E89" s="1"/>
      <c r="F89" s="1"/>
      <c r="G89" s="816"/>
      <c r="H89" s="816"/>
      <c r="I89" s="816"/>
      <c r="J89" s="1"/>
      <c r="K89" s="63"/>
      <c r="L89" s="816"/>
      <c r="M89" s="816"/>
      <c r="N89" s="1"/>
      <c r="O89" s="1"/>
      <c r="P89" s="816"/>
      <c r="Q89" s="816"/>
      <c r="R89" s="1"/>
      <c r="S89" s="813"/>
      <c r="AB89" s="2"/>
      <c r="AC89" s="2"/>
      <c r="AE89" s="2"/>
      <c r="AF89" s="2"/>
      <c r="AG89" s="2"/>
      <c r="AH89" s="2"/>
      <c r="AJ89" s="2"/>
      <c r="AK89" s="2"/>
      <c r="AN89" s="1"/>
    </row>
    <row r="90" spans="1:40" x14ac:dyDescent="0.15">
      <c r="AB90" s="2"/>
      <c r="AC90" s="2"/>
      <c r="AE90" s="2"/>
      <c r="AF90" s="2"/>
      <c r="AG90" s="2"/>
      <c r="AH90" s="2"/>
      <c r="AJ90" s="2"/>
      <c r="AK90" s="2"/>
    </row>
    <row r="91" spans="1:40" hidden="1" x14ac:dyDescent="0.15">
      <c r="AB91" s="2"/>
      <c r="AC91" s="2"/>
      <c r="AE91" s="2"/>
      <c r="AF91" s="2"/>
      <c r="AG91" s="2"/>
      <c r="AH91" s="2"/>
      <c r="AJ91" s="2"/>
      <c r="AK91" s="2"/>
    </row>
    <row r="92" spans="1:40" x14ac:dyDescent="0.15">
      <c r="AB92" s="2"/>
      <c r="AC92" s="2"/>
      <c r="AE92" s="2"/>
      <c r="AF92" s="2"/>
      <c r="AG92" s="2"/>
      <c r="AH92" s="2"/>
      <c r="AJ92" s="2"/>
      <c r="AK92" s="2"/>
    </row>
    <row r="93" spans="1:40" x14ac:dyDescent="0.15">
      <c r="AB93" s="2"/>
      <c r="AC93" s="2"/>
      <c r="AE93" s="2"/>
      <c r="AF93" s="2"/>
      <c r="AG93" s="2"/>
      <c r="AH93" s="2"/>
      <c r="AJ93" s="2"/>
      <c r="AK93" s="2"/>
    </row>
    <row r="94" spans="1:40" x14ac:dyDescent="0.15">
      <c r="AB94" s="2"/>
      <c r="AC94" s="2"/>
      <c r="AE94" s="2"/>
      <c r="AF94" s="2"/>
      <c r="AG94" s="2"/>
      <c r="AH94" s="2"/>
      <c r="AJ94" s="2"/>
      <c r="AK94" s="2"/>
    </row>
    <row r="95" spans="1:40" x14ac:dyDescent="0.15">
      <c r="AB95" s="2"/>
      <c r="AC95" s="2"/>
      <c r="AE95" s="2"/>
      <c r="AF95" s="2"/>
      <c r="AG95" s="2"/>
      <c r="AH95" s="2"/>
      <c r="AJ95" s="2"/>
      <c r="AK95" s="2"/>
    </row>
    <row r="96" spans="1:40" x14ac:dyDescent="0.15">
      <c r="AB96" s="2"/>
      <c r="AC96" s="2"/>
      <c r="AE96" s="2"/>
      <c r="AF96" s="2"/>
      <c r="AG96" s="2"/>
      <c r="AH96" s="2"/>
      <c r="AJ96" s="2"/>
      <c r="AK96" s="2"/>
    </row>
    <row r="97" spans="28:37" x14ac:dyDescent="0.15">
      <c r="AB97" s="2"/>
      <c r="AC97" s="2"/>
      <c r="AE97" s="2"/>
      <c r="AF97" s="2"/>
      <c r="AG97" s="2"/>
      <c r="AH97" s="2"/>
      <c r="AJ97" s="2"/>
      <c r="AK97" s="2"/>
    </row>
    <row r="98" spans="28:37" x14ac:dyDescent="0.15">
      <c r="AB98" s="2"/>
      <c r="AC98" s="2"/>
      <c r="AE98" s="2"/>
      <c r="AF98" s="2"/>
      <c r="AG98" s="2"/>
      <c r="AH98" s="2"/>
      <c r="AJ98" s="2"/>
      <c r="AK98" s="2"/>
    </row>
    <row r="99" spans="28:37" x14ac:dyDescent="0.15">
      <c r="AB99" s="2"/>
      <c r="AC99" s="2"/>
      <c r="AE99" s="2"/>
      <c r="AF99" s="2"/>
      <c r="AG99" s="2"/>
      <c r="AH99" s="2"/>
      <c r="AJ99" s="2"/>
      <c r="AK99" s="2"/>
    </row>
    <row r="100" spans="28:37" x14ac:dyDescent="0.15">
      <c r="AB100" s="2"/>
      <c r="AC100" s="2"/>
      <c r="AE100" s="2"/>
      <c r="AF100" s="2"/>
      <c r="AG100" s="2"/>
      <c r="AH100" s="2"/>
      <c r="AJ100" s="2"/>
      <c r="AK100" s="2"/>
    </row>
    <row r="101" spans="28:37" x14ac:dyDescent="0.15">
      <c r="AB101" s="2"/>
      <c r="AC101" s="2"/>
      <c r="AE101" s="2"/>
      <c r="AF101" s="2"/>
      <c r="AG101" s="2"/>
      <c r="AH101" s="2"/>
      <c r="AJ101" s="2"/>
      <c r="AK101" s="2"/>
    </row>
    <row r="102" spans="28:37" x14ac:dyDescent="0.15">
      <c r="AB102" s="2"/>
      <c r="AC102" s="2"/>
      <c r="AE102" s="2"/>
      <c r="AF102" s="2"/>
      <c r="AG102" s="2"/>
      <c r="AH102" s="2"/>
      <c r="AJ102" s="2"/>
      <c r="AK102" s="2"/>
    </row>
    <row r="103" spans="28:37" x14ac:dyDescent="0.15">
      <c r="AB103" s="2"/>
      <c r="AC103" s="2"/>
      <c r="AE103" s="2"/>
      <c r="AF103" s="2"/>
      <c r="AG103" s="2"/>
      <c r="AH103" s="2"/>
      <c r="AJ103" s="2"/>
      <c r="AK103" s="2"/>
    </row>
    <row r="104" spans="28:37" x14ac:dyDescent="0.15">
      <c r="AB104" s="2"/>
      <c r="AC104" s="2"/>
      <c r="AE104" s="2"/>
      <c r="AF104" s="2"/>
      <c r="AG104" s="2"/>
      <c r="AH104" s="2"/>
      <c r="AJ104" s="2"/>
      <c r="AK104" s="2"/>
    </row>
    <row r="105" spans="28:37" x14ac:dyDescent="0.15">
      <c r="AB105" s="2"/>
      <c r="AC105" s="2"/>
      <c r="AE105" s="2"/>
      <c r="AF105" s="2"/>
      <c r="AG105" s="2"/>
      <c r="AH105" s="2"/>
      <c r="AJ105" s="2"/>
      <c r="AK105" s="2"/>
    </row>
    <row r="106" spans="28:37" x14ac:dyDescent="0.15">
      <c r="AB106" s="2"/>
      <c r="AC106" s="2"/>
      <c r="AE106" s="2"/>
      <c r="AF106" s="2"/>
      <c r="AG106" s="2"/>
      <c r="AH106" s="2"/>
      <c r="AJ106" s="2"/>
      <c r="AK106" s="2"/>
    </row>
    <row r="107" spans="28:37" x14ac:dyDescent="0.15">
      <c r="AB107" s="2"/>
      <c r="AC107" s="2"/>
      <c r="AE107" s="2"/>
      <c r="AF107" s="2"/>
      <c r="AG107" s="2"/>
      <c r="AH107" s="2"/>
      <c r="AJ107" s="2"/>
      <c r="AK107" s="2"/>
    </row>
    <row r="108" spans="28:37" x14ac:dyDescent="0.15">
      <c r="AB108" s="2"/>
      <c r="AC108" s="2"/>
      <c r="AE108" s="2"/>
      <c r="AF108" s="2"/>
      <c r="AG108" s="2"/>
      <c r="AH108" s="2"/>
      <c r="AJ108" s="2"/>
      <c r="AK108" s="2"/>
    </row>
    <row r="109" spans="28:37" x14ac:dyDescent="0.15">
      <c r="AB109" s="2"/>
      <c r="AC109" s="2"/>
      <c r="AE109" s="2"/>
      <c r="AF109" s="2"/>
      <c r="AG109" s="2"/>
      <c r="AH109" s="2"/>
      <c r="AJ109" s="2"/>
      <c r="AK109" s="2"/>
    </row>
    <row r="110" spans="28:37" x14ac:dyDescent="0.15">
      <c r="AB110" s="2"/>
      <c r="AC110" s="2"/>
      <c r="AE110" s="2"/>
      <c r="AF110" s="2"/>
      <c r="AG110" s="2"/>
      <c r="AH110" s="2"/>
      <c r="AJ110" s="2"/>
      <c r="AK110" s="2"/>
    </row>
    <row r="111" spans="28:37" x14ac:dyDescent="0.15">
      <c r="AB111" s="2"/>
      <c r="AC111" s="2"/>
      <c r="AE111" s="2"/>
      <c r="AF111" s="2"/>
      <c r="AG111" s="2"/>
      <c r="AH111" s="2"/>
      <c r="AJ111" s="2"/>
      <c r="AK111" s="2"/>
    </row>
    <row r="112" spans="28:37" x14ac:dyDescent="0.15">
      <c r="AB112" s="2"/>
      <c r="AC112" s="2"/>
      <c r="AE112" s="2"/>
      <c r="AF112" s="2"/>
      <c r="AG112" s="2"/>
      <c r="AH112" s="2"/>
      <c r="AJ112" s="2"/>
      <c r="AK112" s="2"/>
    </row>
    <row r="113" spans="28:37" x14ac:dyDescent="0.15">
      <c r="AB113" s="2"/>
      <c r="AC113" s="2"/>
      <c r="AE113" s="2"/>
      <c r="AF113" s="2"/>
      <c r="AG113" s="2"/>
      <c r="AH113" s="2"/>
      <c r="AJ113" s="2"/>
      <c r="AK113" s="2"/>
    </row>
    <row r="114" spans="28:37" x14ac:dyDescent="0.15">
      <c r="AB114" s="2"/>
      <c r="AC114" s="2"/>
      <c r="AE114" s="2"/>
      <c r="AF114" s="2"/>
      <c r="AG114" s="2"/>
      <c r="AH114" s="2"/>
      <c r="AJ114" s="2"/>
      <c r="AK114" s="2"/>
    </row>
    <row r="115" spans="28:37" x14ac:dyDescent="0.15">
      <c r="AB115" s="2"/>
      <c r="AC115" s="2"/>
      <c r="AE115" s="2"/>
      <c r="AF115" s="2"/>
      <c r="AG115" s="2"/>
      <c r="AH115" s="2"/>
      <c r="AJ115" s="2"/>
      <c r="AK115" s="2"/>
    </row>
    <row r="116" spans="28:37" x14ac:dyDescent="0.15">
      <c r="AB116" s="2"/>
      <c r="AC116" s="2"/>
      <c r="AE116" s="2"/>
      <c r="AF116" s="2"/>
      <c r="AG116" s="2"/>
      <c r="AH116" s="2"/>
      <c r="AJ116" s="2"/>
      <c r="AK116" s="2"/>
    </row>
    <row r="117" spans="28:37" x14ac:dyDescent="0.15">
      <c r="AB117" s="2"/>
      <c r="AC117" s="2"/>
      <c r="AE117" s="2"/>
      <c r="AF117" s="2"/>
      <c r="AG117" s="2"/>
      <c r="AH117" s="2"/>
      <c r="AJ117" s="2"/>
      <c r="AK117" s="2"/>
    </row>
    <row r="118" spans="28:37" x14ac:dyDescent="0.15">
      <c r="AB118" s="2"/>
      <c r="AC118" s="2"/>
      <c r="AE118" s="2"/>
      <c r="AF118" s="2"/>
      <c r="AG118" s="2"/>
      <c r="AH118" s="2"/>
      <c r="AJ118" s="2"/>
      <c r="AK118" s="2"/>
    </row>
    <row r="119" spans="28:37" x14ac:dyDescent="0.15">
      <c r="AB119" s="2"/>
      <c r="AC119" s="2"/>
      <c r="AE119" s="2"/>
      <c r="AF119" s="2"/>
      <c r="AG119" s="2"/>
      <c r="AH119" s="2"/>
      <c r="AJ119" s="2"/>
      <c r="AK119" s="2"/>
    </row>
    <row r="120" spans="28:37" x14ac:dyDescent="0.15">
      <c r="AB120" s="2"/>
      <c r="AC120" s="2"/>
      <c r="AE120" s="2"/>
      <c r="AF120" s="2"/>
      <c r="AG120" s="2"/>
      <c r="AH120" s="2"/>
      <c r="AJ120" s="2"/>
      <c r="AK120" s="2"/>
    </row>
    <row r="121" spans="28:37" x14ac:dyDescent="0.15">
      <c r="AB121" s="2"/>
      <c r="AC121" s="2"/>
      <c r="AE121" s="2"/>
      <c r="AF121" s="2"/>
      <c r="AG121" s="2"/>
      <c r="AH121" s="2"/>
      <c r="AJ121" s="2"/>
      <c r="AK121" s="2"/>
    </row>
    <row r="122" spans="28:37" x14ac:dyDescent="0.15">
      <c r="AB122" s="2"/>
      <c r="AC122" s="2"/>
      <c r="AE122" s="2"/>
      <c r="AF122" s="2"/>
      <c r="AG122" s="2"/>
      <c r="AH122" s="2"/>
      <c r="AJ122" s="2"/>
      <c r="AK122" s="2"/>
    </row>
    <row r="123" spans="28:37" x14ac:dyDescent="0.15">
      <c r="AB123" s="2"/>
      <c r="AC123" s="2"/>
      <c r="AE123" s="2"/>
      <c r="AF123" s="2"/>
      <c r="AG123" s="2"/>
      <c r="AH123" s="2"/>
      <c r="AJ123" s="2"/>
      <c r="AK123" s="2"/>
    </row>
    <row r="124" spans="28:37" x14ac:dyDescent="0.15">
      <c r="AB124" s="2"/>
      <c r="AC124" s="2"/>
      <c r="AE124" s="2"/>
      <c r="AF124" s="2"/>
      <c r="AG124" s="2"/>
      <c r="AH124" s="2"/>
      <c r="AJ124" s="2"/>
      <c r="AK124" s="2"/>
    </row>
    <row r="125" spans="28:37" x14ac:dyDescent="0.15">
      <c r="AB125" s="2"/>
      <c r="AC125" s="2"/>
      <c r="AE125" s="2"/>
      <c r="AF125" s="2"/>
      <c r="AG125" s="2"/>
      <c r="AH125" s="2"/>
      <c r="AJ125" s="2"/>
      <c r="AK125" s="2"/>
    </row>
    <row r="126" spans="28:37" x14ac:dyDescent="0.15">
      <c r="AB126" s="2"/>
      <c r="AC126" s="2"/>
      <c r="AE126" s="2"/>
      <c r="AF126" s="2"/>
      <c r="AG126" s="2"/>
      <c r="AH126" s="2"/>
      <c r="AJ126" s="2"/>
      <c r="AK126" s="2"/>
    </row>
    <row r="127" spans="28:37" x14ac:dyDescent="0.15">
      <c r="AB127" s="2"/>
      <c r="AC127" s="2"/>
      <c r="AE127" s="2"/>
      <c r="AF127" s="2"/>
      <c r="AG127" s="2"/>
      <c r="AH127" s="2"/>
      <c r="AJ127" s="2"/>
      <c r="AK127" s="2"/>
    </row>
    <row r="128" spans="28:37" x14ac:dyDescent="0.15">
      <c r="AB128" s="2"/>
      <c r="AC128" s="2"/>
      <c r="AE128" s="2"/>
      <c r="AF128" s="2"/>
      <c r="AG128" s="2"/>
      <c r="AH128" s="2"/>
      <c r="AJ128" s="2"/>
      <c r="AK128" s="2"/>
    </row>
    <row r="129" spans="28:37" x14ac:dyDescent="0.15">
      <c r="AB129" s="2"/>
      <c r="AC129" s="2"/>
      <c r="AE129" s="2"/>
      <c r="AF129" s="2"/>
      <c r="AG129" s="2"/>
      <c r="AH129" s="2"/>
      <c r="AJ129" s="2"/>
      <c r="AK129" s="2"/>
    </row>
    <row r="130" spans="28:37" x14ac:dyDescent="0.15">
      <c r="AB130" s="2"/>
      <c r="AC130" s="2"/>
      <c r="AE130" s="2"/>
      <c r="AF130" s="2"/>
      <c r="AG130" s="2"/>
      <c r="AH130" s="2"/>
      <c r="AJ130" s="2"/>
      <c r="AK130" s="2"/>
    </row>
    <row r="131" spans="28:37" x14ac:dyDescent="0.15">
      <c r="AB131" s="2"/>
      <c r="AC131" s="2"/>
      <c r="AE131" s="2"/>
      <c r="AF131" s="2"/>
      <c r="AG131" s="2"/>
      <c r="AH131" s="2"/>
      <c r="AJ131" s="2"/>
      <c r="AK131" s="2"/>
    </row>
    <row r="132" spans="28:37" x14ac:dyDescent="0.15">
      <c r="AB132" s="2"/>
      <c r="AC132" s="2"/>
      <c r="AE132" s="2"/>
      <c r="AF132" s="2"/>
      <c r="AG132" s="2"/>
      <c r="AH132" s="2"/>
      <c r="AJ132" s="2"/>
      <c r="AK132" s="2"/>
    </row>
    <row r="133" spans="28:37" x14ac:dyDescent="0.15">
      <c r="AB133" s="2"/>
      <c r="AC133" s="2"/>
      <c r="AE133" s="2"/>
      <c r="AF133" s="2"/>
      <c r="AG133" s="2"/>
      <c r="AH133" s="2"/>
      <c r="AJ133" s="2"/>
      <c r="AK133" s="2"/>
    </row>
    <row r="134" spans="28:37" x14ac:dyDescent="0.15">
      <c r="AB134" s="2"/>
      <c r="AC134" s="2"/>
      <c r="AE134" s="2"/>
      <c r="AF134" s="2"/>
      <c r="AG134" s="2"/>
      <c r="AH134" s="2"/>
      <c r="AJ134" s="2"/>
      <c r="AK134" s="2"/>
    </row>
    <row r="135" spans="28:37" x14ac:dyDescent="0.15">
      <c r="AB135" s="2"/>
      <c r="AC135" s="2"/>
      <c r="AE135" s="2"/>
      <c r="AF135" s="2"/>
      <c r="AG135" s="2"/>
      <c r="AH135" s="2"/>
      <c r="AJ135" s="2"/>
      <c r="AK135" s="2"/>
    </row>
    <row r="136" spans="28:37" x14ac:dyDescent="0.15">
      <c r="AB136" s="2"/>
      <c r="AC136" s="2"/>
      <c r="AE136" s="2"/>
      <c r="AF136" s="2"/>
      <c r="AG136" s="2"/>
      <c r="AH136" s="2"/>
      <c r="AJ136" s="2"/>
      <c r="AK136" s="2"/>
    </row>
    <row r="137" spans="28:37" x14ac:dyDescent="0.15">
      <c r="AB137" s="2"/>
      <c r="AC137" s="2"/>
      <c r="AE137" s="2"/>
      <c r="AF137" s="2"/>
      <c r="AG137" s="2"/>
      <c r="AH137" s="2"/>
      <c r="AJ137" s="2"/>
      <c r="AK137" s="2"/>
    </row>
    <row r="138" spans="28:37" x14ac:dyDescent="0.15">
      <c r="AB138" s="2"/>
      <c r="AC138" s="2"/>
      <c r="AE138" s="2"/>
      <c r="AF138" s="2"/>
      <c r="AG138" s="2"/>
      <c r="AH138" s="2"/>
      <c r="AJ138" s="2"/>
      <c r="AK138" s="2"/>
    </row>
    <row r="139" spans="28:37" x14ac:dyDescent="0.15">
      <c r="AB139" s="2"/>
      <c r="AC139" s="2"/>
      <c r="AE139" s="2"/>
      <c r="AF139" s="2"/>
      <c r="AG139" s="2"/>
      <c r="AH139" s="2"/>
      <c r="AJ139" s="2"/>
      <c r="AK139" s="2"/>
    </row>
    <row r="140" spans="28:37" x14ac:dyDescent="0.15">
      <c r="AB140" s="2"/>
      <c r="AC140" s="2"/>
      <c r="AE140" s="2"/>
      <c r="AF140" s="2"/>
      <c r="AG140" s="2"/>
      <c r="AH140" s="2"/>
      <c r="AJ140" s="2"/>
      <c r="AK140" s="2"/>
    </row>
    <row r="141" spans="28:37" x14ac:dyDescent="0.15">
      <c r="AB141" s="2"/>
      <c r="AC141" s="2"/>
      <c r="AE141" s="2"/>
      <c r="AF141" s="2"/>
      <c r="AG141" s="2"/>
      <c r="AH141" s="2"/>
      <c r="AJ141" s="2"/>
      <c r="AK141" s="2"/>
    </row>
    <row r="142" spans="28:37" x14ac:dyDescent="0.15">
      <c r="AB142" s="2"/>
      <c r="AC142" s="2"/>
      <c r="AE142" s="2"/>
      <c r="AF142" s="2"/>
      <c r="AG142" s="2"/>
      <c r="AH142" s="2"/>
      <c r="AJ142" s="2"/>
      <c r="AK142" s="2"/>
    </row>
    <row r="143" spans="28:37" x14ac:dyDescent="0.15">
      <c r="AB143" s="2"/>
      <c r="AC143" s="2"/>
      <c r="AE143" s="2"/>
      <c r="AF143" s="2"/>
      <c r="AG143" s="2"/>
      <c r="AH143" s="2"/>
      <c r="AJ143" s="2"/>
      <c r="AK143" s="2"/>
    </row>
    <row r="144" spans="28:37" x14ac:dyDescent="0.15">
      <c r="AB144" s="2"/>
      <c r="AC144" s="2"/>
      <c r="AE144" s="2"/>
      <c r="AF144" s="2"/>
      <c r="AG144" s="2"/>
      <c r="AH144" s="2"/>
      <c r="AJ144" s="2"/>
      <c r="AK144" s="2"/>
    </row>
    <row r="145" spans="28:37" x14ac:dyDescent="0.15">
      <c r="AB145" s="2"/>
      <c r="AC145" s="2"/>
      <c r="AE145" s="2"/>
      <c r="AF145" s="2"/>
      <c r="AG145" s="2"/>
      <c r="AH145" s="2"/>
      <c r="AJ145" s="2"/>
      <c r="AK145" s="2"/>
    </row>
    <row r="146" spans="28:37" x14ac:dyDescent="0.15">
      <c r="AB146" s="2"/>
      <c r="AC146" s="2"/>
      <c r="AE146" s="2"/>
      <c r="AF146" s="2"/>
      <c r="AG146" s="2"/>
      <c r="AH146" s="2"/>
      <c r="AJ146" s="2"/>
      <c r="AK146" s="2"/>
    </row>
    <row r="147" spans="28:37" x14ac:dyDescent="0.15">
      <c r="AB147" s="2"/>
      <c r="AC147" s="2"/>
      <c r="AE147" s="2"/>
      <c r="AF147" s="2"/>
      <c r="AG147" s="2"/>
      <c r="AH147" s="2"/>
      <c r="AJ147" s="2"/>
      <c r="AK147" s="2"/>
    </row>
    <row r="148" spans="28:37" x14ac:dyDescent="0.15">
      <c r="AB148" s="2"/>
      <c r="AC148" s="2"/>
      <c r="AE148" s="2"/>
      <c r="AF148" s="2"/>
      <c r="AG148" s="2"/>
      <c r="AH148" s="2"/>
      <c r="AJ148" s="2"/>
      <c r="AK148" s="2"/>
    </row>
    <row r="149" spans="28:37" x14ac:dyDescent="0.15">
      <c r="AB149" s="2"/>
      <c r="AC149" s="2"/>
      <c r="AE149" s="2"/>
      <c r="AF149" s="2"/>
      <c r="AG149" s="2"/>
      <c r="AH149" s="2"/>
      <c r="AJ149" s="2"/>
      <c r="AK149" s="2"/>
    </row>
    <row r="150" spans="28:37" x14ac:dyDescent="0.15">
      <c r="AB150" s="2"/>
      <c r="AC150" s="2"/>
      <c r="AE150" s="2"/>
      <c r="AF150" s="2"/>
      <c r="AG150" s="2"/>
      <c r="AH150" s="2"/>
      <c r="AJ150" s="2"/>
      <c r="AK150" s="2"/>
    </row>
    <row r="151" spans="28:37" x14ac:dyDescent="0.15">
      <c r="AB151" s="2"/>
      <c r="AC151" s="2"/>
      <c r="AE151" s="2"/>
      <c r="AF151" s="2"/>
      <c r="AG151" s="2"/>
      <c r="AH151" s="2"/>
      <c r="AJ151" s="2"/>
      <c r="AK151" s="2"/>
    </row>
    <row r="152" spans="28:37" x14ac:dyDescent="0.15">
      <c r="AB152" s="2"/>
      <c r="AC152" s="2"/>
      <c r="AE152" s="2"/>
      <c r="AF152" s="2"/>
      <c r="AG152" s="2"/>
      <c r="AH152" s="2"/>
      <c r="AJ152" s="2"/>
      <c r="AK152" s="2"/>
    </row>
    <row r="153" spans="28:37" x14ac:dyDescent="0.15">
      <c r="AB153" s="2"/>
      <c r="AC153" s="2"/>
      <c r="AE153" s="2"/>
      <c r="AF153" s="2"/>
      <c r="AG153" s="2"/>
      <c r="AH153" s="2"/>
      <c r="AJ153" s="2"/>
      <c r="AK153" s="2"/>
    </row>
    <row r="154" spans="28:37" x14ac:dyDescent="0.15">
      <c r="AB154" s="2"/>
      <c r="AC154" s="2"/>
      <c r="AE154" s="2"/>
      <c r="AF154" s="2"/>
      <c r="AG154" s="2"/>
      <c r="AH154" s="2"/>
      <c r="AJ154" s="2"/>
      <c r="AK154" s="2"/>
    </row>
    <row r="155" spans="28:37" x14ac:dyDescent="0.15">
      <c r="AB155" s="2"/>
      <c r="AC155" s="2"/>
      <c r="AE155" s="2"/>
      <c r="AF155" s="2"/>
      <c r="AG155" s="2"/>
      <c r="AH155" s="2"/>
      <c r="AJ155" s="2"/>
      <c r="AK155" s="2"/>
    </row>
    <row r="156" spans="28:37" x14ac:dyDescent="0.15">
      <c r="AB156" s="2"/>
      <c r="AC156" s="2"/>
      <c r="AE156" s="2"/>
      <c r="AF156" s="2"/>
      <c r="AG156" s="2"/>
      <c r="AH156" s="2"/>
      <c r="AJ156" s="2"/>
      <c r="AK156" s="2"/>
    </row>
    <row r="157" spans="28:37" x14ac:dyDescent="0.15">
      <c r="AB157" s="2"/>
      <c r="AC157" s="2"/>
      <c r="AE157" s="2"/>
      <c r="AF157" s="2"/>
      <c r="AG157" s="2"/>
      <c r="AH157" s="2"/>
      <c r="AJ157" s="2"/>
      <c r="AK157" s="2"/>
    </row>
    <row r="158" spans="28:37" x14ac:dyDescent="0.15">
      <c r="AB158" s="2"/>
      <c r="AC158" s="2"/>
      <c r="AE158" s="2"/>
      <c r="AF158" s="2"/>
      <c r="AG158" s="2"/>
      <c r="AH158" s="2"/>
      <c r="AJ158" s="2"/>
      <c r="AK158" s="2"/>
    </row>
    <row r="159" spans="28:37" x14ac:dyDescent="0.15">
      <c r="AB159" s="2"/>
      <c r="AC159" s="2"/>
      <c r="AE159" s="2"/>
      <c r="AF159" s="2"/>
      <c r="AG159" s="2"/>
      <c r="AH159" s="2"/>
      <c r="AJ159" s="2"/>
      <c r="AK159" s="2"/>
    </row>
    <row r="160" spans="28:37" x14ac:dyDescent="0.15">
      <c r="AB160" s="2"/>
      <c r="AC160" s="2"/>
      <c r="AE160" s="2"/>
      <c r="AF160" s="2"/>
      <c r="AG160" s="2"/>
      <c r="AH160" s="2"/>
      <c r="AJ160" s="2"/>
      <c r="AK160" s="2"/>
    </row>
  </sheetData>
  <mergeCells count="275">
    <mergeCell ref="L29:O29"/>
    <mergeCell ref="H29:K29"/>
    <mergeCell ref="P29:S29"/>
    <mergeCell ref="AM1:AN1"/>
    <mergeCell ref="A2:AN2"/>
    <mergeCell ref="AL4:AN4"/>
    <mergeCell ref="H6:K6"/>
    <mergeCell ref="L6:O6"/>
    <mergeCell ref="P6:S6"/>
    <mergeCell ref="V6:AA6"/>
    <mergeCell ref="AB6:AE6"/>
    <mergeCell ref="AF6:AI6"/>
    <mergeCell ref="AJ6:AM6"/>
    <mergeCell ref="AF7:AI7"/>
    <mergeCell ref="AJ7:AM7"/>
    <mergeCell ref="C8:E8"/>
    <mergeCell ref="H8:K8"/>
    <mergeCell ref="L8:O8"/>
    <mergeCell ref="P8:S8"/>
    <mergeCell ref="X8:Z8"/>
    <mergeCell ref="AB8:AE8"/>
    <mergeCell ref="AF8:AI8"/>
    <mergeCell ref="AJ8:AM8"/>
    <mergeCell ref="B7:E7"/>
    <mergeCell ref="H7:K7"/>
    <mergeCell ref="L7:O7"/>
    <mergeCell ref="P7:S7"/>
    <mergeCell ref="W7:Z7"/>
    <mergeCell ref="AB7:AE7"/>
    <mergeCell ref="AF9:AI9"/>
    <mergeCell ref="AJ9:AM9"/>
    <mergeCell ref="C10:E10"/>
    <mergeCell ref="H10:K10"/>
    <mergeCell ref="L10:O10"/>
    <mergeCell ref="P10:S10"/>
    <mergeCell ref="X10:Z10"/>
    <mergeCell ref="AB10:AE10"/>
    <mergeCell ref="AF10:AI10"/>
    <mergeCell ref="AJ10:AM10"/>
    <mergeCell ref="C9:E9"/>
    <mergeCell ref="H9:K9"/>
    <mergeCell ref="L9:O9"/>
    <mergeCell ref="P9:S9"/>
    <mergeCell ref="X9:Z9"/>
    <mergeCell ref="AB9:AE9"/>
    <mergeCell ref="AJ11:AM11"/>
    <mergeCell ref="C12:E12"/>
    <mergeCell ref="H12:K12"/>
    <mergeCell ref="L12:O12"/>
    <mergeCell ref="P12:S12"/>
    <mergeCell ref="W12:Z12"/>
    <mergeCell ref="AB12:AE12"/>
    <mergeCell ref="AF12:AI12"/>
    <mergeCell ref="AJ12:AM12"/>
    <mergeCell ref="C11:E11"/>
    <mergeCell ref="H11:K11"/>
    <mergeCell ref="L11:O11"/>
    <mergeCell ref="P11:S11"/>
    <mergeCell ref="AB11:AE11"/>
    <mergeCell ref="AF11:AI11"/>
    <mergeCell ref="X11:Z11"/>
    <mergeCell ref="AJ13:AM13"/>
    <mergeCell ref="B14:E14"/>
    <mergeCell ref="H14:K14"/>
    <mergeCell ref="L14:O14"/>
    <mergeCell ref="P14:S14"/>
    <mergeCell ref="X14:Z14"/>
    <mergeCell ref="AB14:AE14"/>
    <mergeCell ref="AF14:AI14"/>
    <mergeCell ref="AJ14:AM14"/>
    <mergeCell ref="H13:K13"/>
    <mergeCell ref="L13:O13"/>
    <mergeCell ref="P13:S13"/>
    <mergeCell ref="X13:Z13"/>
    <mergeCell ref="AB13:AE13"/>
    <mergeCell ref="AF13:AI13"/>
    <mergeCell ref="AF15:AI15"/>
    <mergeCell ref="AJ15:AM15"/>
    <mergeCell ref="C16:E16"/>
    <mergeCell ref="H16:K16"/>
    <mergeCell ref="L16:O16"/>
    <mergeCell ref="P16:S16"/>
    <mergeCell ref="AB16:AE16"/>
    <mergeCell ref="AF16:AI16"/>
    <mergeCell ref="AJ16:AM16"/>
    <mergeCell ref="C15:E15"/>
    <mergeCell ref="H15:K15"/>
    <mergeCell ref="L15:O15"/>
    <mergeCell ref="P15:S15"/>
    <mergeCell ref="X15:Z15"/>
    <mergeCell ref="AB15:AE15"/>
    <mergeCell ref="W16:Z16"/>
    <mergeCell ref="AF17:AI17"/>
    <mergeCell ref="AJ17:AM17"/>
    <mergeCell ref="B18:E18"/>
    <mergeCell ref="H18:K18"/>
    <mergeCell ref="L18:O18"/>
    <mergeCell ref="P18:S18"/>
    <mergeCell ref="X18:Z18"/>
    <mergeCell ref="AB18:AE18"/>
    <mergeCell ref="AF18:AI18"/>
    <mergeCell ref="AJ18:AM18"/>
    <mergeCell ref="C17:E17"/>
    <mergeCell ref="H17:K17"/>
    <mergeCell ref="L17:O17"/>
    <mergeCell ref="P17:S17"/>
    <mergeCell ref="AB17:AE17"/>
    <mergeCell ref="X17:Z17"/>
    <mergeCell ref="AF19:AI19"/>
    <mergeCell ref="AJ19:AM19"/>
    <mergeCell ref="C20:E20"/>
    <mergeCell ref="H20:K20"/>
    <mergeCell ref="L20:O20"/>
    <mergeCell ref="P20:S20"/>
    <mergeCell ref="X20:Z20"/>
    <mergeCell ref="AB20:AE20"/>
    <mergeCell ref="AF20:AI20"/>
    <mergeCell ref="AJ20:AM20"/>
    <mergeCell ref="C19:E19"/>
    <mergeCell ref="H19:K19"/>
    <mergeCell ref="L19:O19"/>
    <mergeCell ref="P19:S19"/>
    <mergeCell ref="X19:Z19"/>
    <mergeCell ref="AB19:AE19"/>
    <mergeCell ref="AF21:AI21"/>
    <mergeCell ref="AJ21:AM21"/>
    <mergeCell ref="C22:E22"/>
    <mergeCell ref="H22:K22"/>
    <mergeCell ref="L22:O22"/>
    <mergeCell ref="P22:S22"/>
    <mergeCell ref="AB22:AE22"/>
    <mergeCell ref="AF22:AI22"/>
    <mergeCell ref="AJ22:AM22"/>
    <mergeCell ref="B21:E21"/>
    <mergeCell ref="H21:K21"/>
    <mergeCell ref="L21:O21"/>
    <mergeCell ref="P21:S21"/>
    <mergeCell ref="X21:Z21"/>
    <mergeCell ref="AB21:AE21"/>
    <mergeCell ref="W22:Z22"/>
    <mergeCell ref="AF23:AI23"/>
    <mergeCell ref="AJ23:AM23"/>
    <mergeCell ref="C24:E24"/>
    <mergeCell ref="H24:K24"/>
    <mergeCell ref="L24:O24"/>
    <mergeCell ref="P24:S24"/>
    <mergeCell ref="AB24:AE24"/>
    <mergeCell ref="AF24:AI24"/>
    <mergeCell ref="AJ24:AM24"/>
    <mergeCell ref="C23:E23"/>
    <mergeCell ref="H23:K23"/>
    <mergeCell ref="L23:O23"/>
    <mergeCell ref="P23:S23"/>
    <mergeCell ref="X23:Z23"/>
    <mergeCell ref="AB23:AE23"/>
    <mergeCell ref="X24:Z24"/>
    <mergeCell ref="AF35:AI35"/>
    <mergeCell ref="AJ35:AM35"/>
    <mergeCell ref="C36:E36"/>
    <mergeCell ref="H36:K36"/>
    <mergeCell ref="L36:O36"/>
    <mergeCell ref="P36:S36"/>
    <mergeCell ref="AB36:AE36"/>
    <mergeCell ref="AF36:AI36"/>
    <mergeCell ref="AJ36:AM36"/>
    <mergeCell ref="B35:E35"/>
    <mergeCell ref="H35:K35"/>
    <mergeCell ref="L35:O35"/>
    <mergeCell ref="P35:S35"/>
    <mergeCell ref="X35:Z35"/>
    <mergeCell ref="AB35:AE35"/>
    <mergeCell ref="W36:Z36"/>
    <mergeCell ref="AJ37:AM37"/>
    <mergeCell ref="C38:E38"/>
    <mergeCell ref="H38:K38"/>
    <mergeCell ref="L38:O38"/>
    <mergeCell ref="P38:S38"/>
    <mergeCell ref="X38:Z38"/>
    <mergeCell ref="AB38:AE38"/>
    <mergeCell ref="AF38:AI38"/>
    <mergeCell ref="AJ38:AM38"/>
    <mergeCell ref="C37:E37"/>
    <mergeCell ref="H37:K37"/>
    <mergeCell ref="L37:O37"/>
    <mergeCell ref="P37:S37"/>
    <mergeCell ref="AB37:AE37"/>
    <mergeCell ref="W37:Z37"/>
    <mergeCell ref="AF37:AI37"/>
    <mergeCell ref="B41:T41"/>
    <mergeCell ref="U43:V43"/>
    <mergeCell ref="H39:K39"/>
    <mergeCell ref="L39:O39"/>
    <mergeCell ref="P39:S39"/>
    <mergeCell ref="W39:Z39"/>
    <mergeCell ref="AB39:AE39"/>
    <mergeCell ref="AF39:AI39"/>
    <mergeCell ref="AJ39:AM39"/>
    <mergeCell ref="B25:E25"/>
    <mergeCell ref="H25:K25"/>
    <mergeCell ref="L25:O25"/>
    <mergeCell ref="P25:S25"/>
    <mergeCell ref="C26:E26"/>
    <mergeCell ref="H26:K26"/>
    <mergeCell ref="L26:O26"/>
    <mergeCell ref="P26:S26"/>
    <mergeCell ref="B40:Y40"/>
    <mergeCell ref="C29:E29"/>
    <mergeCell ref="B30:E30"/>
    <mergeCell ref="H30:K30"/>
    <mergeCell ref="L30:O30"/>
    <mergeCell ref="P30:S30"/>
    <mergeCell ref="C27:E27"/>
    <mergeCell ref="H27:K27"/>
    <mergeCell ref="L27:O27"/>
    <mergeCell ref="P27:S27"/>
    <mergeCell ref="C28:E28"/>
    <mergeCell ref="H28:K28"/>
    <mergeCell ref="L28:O28"/>
    <mergeCell ref="P28:S28"/>
    <mergeCell ref="C33:E33"/>
    <mergeCell ref="H33:K33"/>
    <mergeCell ref="L33:O33"/>
    <mergeCell ref="P33:S33"/>
    <mergeCell ref="C34:E34"/>
    <mergeCell ref="H34:K34"/>
    <mergeCell ref="L34:O34"/>
    <mergeCell ref="P34:S34"/>
    <mergeCell ref="C31:E31"/>
    <mergeCell ref="H31:K31"/>
    <mergeCell ref="L31:O31"/>
    <mergeCell ref="P31:S31"/>
    <mergeCell ref="C32:E32"/>
    <mergeCell ref="H32:K32"/>
    <mergeCell ref="L32:O32"/>
    <mergeCell ref="P32:S32"/>
    <mergeCell ref="X34:Z34"/>
    <mergeCell ref="AB34:AE34"/>
    <mergeCell ref="AF34:AI34"/>
    <mergeCell ref="AJ34:AM34"/>
    <mergeCell ref="AF33:AI33"/>
    <mergeCell ref="X29:Z29"/>
    <mergeCell ref="AB29:AE29"/>
    <mergeCell ref="AF29:AI29"/>
    <mergeCell ref="AJ29:AM29"/>
    <mergeCell ref="X30:Z30"/>
    <mergeCell ref="AB30:AE30"/>
    <mergeCell ref="AF30:AI30"/>
    <mergeCell ref="AJ30:AM30"/>
    <mergeCell ref="AJ33:AM33"/>
    <mergeCell ref="W33:Z33"/>
    <mergeCell ref="X32:Z32"/>
    <mergeCell ref="AB32:AE32"/>
    <mergeCell ref="AF32:AI32"/>
    <mergeCell ref="AJ32:AM32"/>
    <mergeCell ref="AB33:AE33"/>
    <mergeCell ref="X31:Z31"/>
    <mergeCell ref="AB31:AE31"/>
    <mergeCell ref="AF31:AI31"/>
    <mergeCell ref="AJ31:AM31"/>
    <mergeCell ref="X27:Z27"/>
    <mergeCell ref="AB27:AE27"/>
    <mergeCell ref="AF27:AI27"/>
    <mergeCell ref="AJ27:AM27"/>
    <mergeCell ref="X28:Z28"/>
    <mergeCell ref="AB28:AE28"/>
    <mergeCell ref="AF28:AI28"/>
    <mergeCell ref="AJ28:AM28"/>
    <mergeCell ref="X25:Z25"/>
    <mergeCell ref="AB25:AE25"/>
    <mergeCell ref="AF25:AI25"/>
    <mergeCell ref="AJ25:AM25"/>
    <mergeCell ref="X26:Z26"/>
    <mergeCell ref="AB26:AE26"/>
    <mergeCell ref="AF26:AI26"/>
    <mergeCell ref="AJ26:AM26"/>
  </mergeCells>
  <phoneticPr fontId="2"/>
  <pageMargins left="0.59055118110236227" right="0.39370078740157483" top="0.39370078740157483" bottom="0.19685039370078741" header="0.51181102362204722" footer="0.19685039370078741"/>
  <pageSetup paperSize="9" scale="98" orientation="landscape" r:id="rId1"/>
  <headerFooter alignWithMargins="0">
    <oddFooter>&amp;C
- 1 -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1"/>
  <sheetViews>
    <sheetView zoomScaleNormal="100" workbookViewId="0">
      <selection activeCell="D9" sqref="D9:Q9"/>
    </sheetView>
  </sheetViews>
  <sheetFormatPr defaultRowHeight="13.5" x14ac:dyDescent="0.15"/>
  <cols>
    <col min="1" max="1" width="1.125" style="2" customWidth="1"/>
    <col min="2" max="2" width="1.375" style="2" customWidth="1"/>
    <col min="3" max="3" width="3.875" style="2" customWidth="1"/>
    <col min="4" max="4" width="8.75" style="2" customWidth="1"/>
    <col min="5" max="5" width="11" style="2" customWidth="1"/>
    <col min="6" max="6" width="1" style="2" hidden="1" customWidth="1"/>
    <col min="7" max="7" width="1.125" style="113" customWidth="1"/>
    <col min="8" max="9" width="1.5" style="113" customWidth="1"/>
    <col min="10" max="10" width="7.625" style="2" customWidth="1"/>
    <col min="11" max="11" width="1" style="116" customWidth="1"/>
    <col min="12" max="13" width="1.5" style="113" customWidth="1"/>
    <col min="14" max="14" width="7.625" style="2" customWidth="1"/>
    <col min="15" max="15" width="1" style="2" customWidth="1"/>
    <col min="16" max="17" width="1.5" style="113" customWidth="1"/>
    <col min="18" max="18" width="7.625" style="2" customWidth="1"/>
    <col min="19" max="19" width="1" style="9" customWidth="1"/>
    <col min="20" max="20" width="6.5" style="2" customWidth="1"/>
    <col min="21" max="21" width="4.75" style="2" customWidth="1"/>
    <col min="22" max="22" width="1.125" style="2" customWidth="1"/>
    <col min="23" max="23" width="1.375" style="2" customWidth="1"/>
    <col min="24" max="24" width="3.875" style="2" customWidth="1"/>
    <col min="25" max="25" width="8.75" style="2" customWidth="1"/>
    <col min="26" max="26" width="11" style="2" customWidth="1"/>
    <col min="27" max="27" width="1.125" style="2" customWidth="1"/>
    <col min="28" max="29" width="1.5" style="113" customWidth="1"/>
    <col min="30" max="30" width="7.625" style="2" customWidth="1"/>
    <col min="31" max="31" width="1" style="9" customWidth="1"/>
    <col min="32" max="33" width="1.5" style="113" customWidth="1"/>
    <col min="34" max="34" width="7.625" style="2" customWidth="1"/>
    <col min="35" max="35" width="1" style="2" customWidth="1"/>
    <col min="36" max="37" width="1.5" style="113" customWidth="1"/>
    <col min="38" max="38" width="7.625" style="2" customWidth="1"/>
    <col min="39" max="39" width="1" style="2" customWidth="1"/>
    <col min="40" max="40" width="6.5" style="2" customWidth="1"/>
    <col min="41" max="16384" width="9" style="2"/>
  </cols>
  <sheetData>
    <row r="1" spans="1:40" ht="18.75" customHeight="1" x14ac:dyDescent="0.15">
      <c r="A1" s="1"/>
      <c r="B1" s="1"/>
      <c r="C1" s="1"/>
      <c r="D1" s="1"/>
      <c r="E1" s="1"/>
      <c r="F1" s="1"/>
      <c r="G1" s="816"/>
      <c r="H1" s="816"/>
      <c r="I1" s="816"/>
      <c r="J1" s="1"/>
      <c r="K1" s="63"/>
      <c r="L1" s="816"/>
      <c r="M1" s="816"/>
      <c r="N1" s="1"/>
      <c r="O1" s="1"/>
      <c r="P1" s="816"/>
      <c r="Q1" s="816"/>
      <c r="R1" s="1"/>
      <c r="S1" s="813"/>
      <c r="T1" s="1"/>
      <c r="U1" s="1"/>
      <c r="V1" s="1"/>
      <c r="W1" s="1"/>
      <c r="X1" s="1"/>
      <c r="Y1" s="815"/>
      <c r="Z1" s="1"/>
      <c r="AA1" s="1"/>
      <c r="AB1" s="816"/>
      <c r="AC1" s="816"/>
      <c r="AD1" s="1"/>
      <c r="AE1" s="813"/>
      <c r="AF1" s="816"/>
      <c r="AG1" s="816"/>
      <c r="AH1" s="1"/>
      <c r="AI1" s="1"/>
      <c r="AJ1" s="816"/>
      <c r="AK1" s="816"/>
      <c r="AL1" s="1"/>
      <c r="AM1" s="1050" t="s">
        <v>310</v>
      </c>
      <c r="AN1" s="1051"/>
    </row>
    <row r="2" spans="1:40" ht="7.5" customHeight="1" x14ac:dyDescent="0.15">
      <c r="A2" s="1004"/>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row>
    <row r="3" spans="1:40" ht="9" customHeight="1" x14ac:dyDescent="0.15">
      <c r="A3" s="815"/>
      <c r="B3" s="815"/>
      <c r="C3" s="815"/>
      <c r="D3" s="815"/>
      <c r="E3" s="815"/>
      <c r="F3" s="815"/>
      <c r="G3" s="816"/>
      <c r="H3" s="816"/>
      <c r="I3" s="816"/>
      <c r="J3" s="117" t="s">
        <v>87</v>
      </c>
      <c r="K3" s="63"/>
      <c r="L3" s="816"/>
      <c r="M3" s="816"/>
      <c r="N3" s="815"/>
      <c r="O3" s="815"/>
      <c r="P3" s="816"/>
      <c r="Q3" s="816"/>
      <c r="R3" s="815"/>
      <c r="S3" s="813"/>
      <c r="T3" s="815"/>
      <c r="U3" s="815"/>
      <c r="V3" s="815"/>
      <c r="W3" s="815"/>
      <c r="X3" s="815"/>
      <c r="Y3" s="815"/>
      <c r="Z3" s="815"/>
      <c r="AA3" s="815"/>
      <c r="AB3" s="816"/>
      <c r="AC3" s="816"/>
      <c r="AD3" s="815"/>
      <c r="AE3" s="813"/>
      <c r="AF3" s="816"/>
      <c r="AG3" s="816"/>
      <c r="AH3" s="815"/>
      <c r="AI3" s="815"/>
      <c r="AJ3" s="816"/>
      <c r="AK3" s="816"/>
      <c r="AL3" s="815"/>
      <c r="AM3" s="815"/>
      <c r="AN3" s="815"/>
    </row>
    <row r="4" spans="1:40" ht="13.5" customHeight="1" x14ac:dyDescent="0.15">
      <c r="A4" s="96" t="s">
        <v>311</v>
      </c>
      <c r="B4" s="96"/>
      <c r="C4" s="96"/>
      <c r="D4" s="1052" t="s">
        <v>296</v>
      </c>
      <c r="E4" s="1052"/>
      <c r="F4" s="96"/>
      <c r="G4" s="95"/>
      <c r="H4" s="95"/>
      <c r="I4" s="95"/>
      <c r="J4" s="95"/>
      <c r="K4" s="95"/>
      <c r="L4" s="808"/>
      <c r="M4" s="808"/>
      <c r="N4" s="8"/>
      <c r="O4" s="8"/>
      <c r="P4" s="808"/>
      <c r="Q4" s="808"/>
      <c r="R4" s="1"/>
      <c r="S4" s="814"/>
      <c r="T4" s="1"/>
      <c r="U4" s="8"/>
      <c r="V4" s="1"/>
      <c r="W4" s="1"/>
      <c r="X4" s="1"/>
      <c r="Y4" s="1"/>
      <c r="Z4" s="8"/>
      <c r="AA4" s="8"/>
      <c r="AB4" s="808"/>
      <c r="AC4" s="808"/>
      <c r="AD4" s="8"/>
      <c r="AE4" s="814"/>
      <c r="AF4" s="808"/>
      <c r="AG4" s="808"/>
      <c r="AH4" s="8"/>
      <c r="AI4" s="8"/>
      <c r="AJ4" s="808"/>
      <c r="AK4" s="808"/>
      <c r="AL4" s="1005" t="s">
        <v>312</v>
      </c>
      <c r="AM4" s="1005"/>
      <c r="AN4" s="1005"/>
    </row>
    <row r="5" spans="1:40" ht="5.25" customHeight="1" x14ac:dyDescent="0.15">
      <c r="A5" s="1"/>
      <c r="B5" s="1"/>
      <c r="C5" s="1"/>
      <c r="D5" s="1"/>
      <c r="E5" s="1"/>
      <c r="F5" s="1"/>
      <c r="G5" s="816"/>
      <c r="H5" s="816"/>
      <c r="I5" s="812"/>
      <c r="J5" s="11"/>
      <c r="K5" s="96"/>
      <c r="L5" s="812"/>
      <c r="M5" s="812"/>
      <c r="N5" s="11"/>
      <c r="O5" s="11"/>
      <c r="P5" s="812"/>
      <c r="Q5" s="812"/>
      <c r="R5" s="11"/>
      <c r="S5" s="810"/>
      <c r="T5" s="11"/>
      <c r="U5" s="8"/>
      <c r="V5" s="11"/>
      <c r="W5" s="11"/>
      <c r="X5" s="11"/>
      <c r="Y5" s="11"/>
      <c r="Z5" s="11"/>
      <c r="AA5" s="11"/>
      <c r="AB5" s="812"/>
      <c r="AC5" s="812"/>
      <c r="AD5" s="11"/>
      <c r="AE5" s="810"/>
      <c r="AF5" s="812"/>
      <c r="AG5" s="812"/>
      <c r="AH5" s="11"/>
      <c r="AI5" s="11"/>
      <c r="AJ5" s="812"/>
      <c r="AK5" s="812"/>
      <c r="AL5" s="11"/>
      <c r="AM5" s="11"/>
      <c r="AN5" s="11"/>
    </row>
    <row r="6" spans="1:40" ht="14.45" customHeight="1" x14ac:dyDescent="0.15">
      <c r="A6" s="1002" t="s">
        <v>225</v>
      </c>
      <c r="B6" s="1006"/>
      <c r="C6" s="1006"/>
      <c r="D6" s="1006"/>
      <c r="E6" s="1006"/>
      <c r="F6" s="1006"/>
      <c r="G6" s="1003"/>
      <c r="H6" s="1002" t="s">
        <v>1006</v>
      </c>
      <c r="I6" s="1006"/>
      <c r="J6" s="1006"/>
      <c r="K6" s="1003"/>
      <c r="L6" s="1002" t="s">
        <v>1007</v>
      </c>
      <c r="M6" s="1006"/>
      <c r="N6" s="1006"/>
      <c r="O6" s="1003"/>
      <c r="P6" s="1002" t="s">
        <v>78</v>
      </c>
      <c r="Q6" s="1006"/>
      <c r="R6" s="1006"/>
      <c r="S6" s="1003"/>
      <c r="T6" s="126" t="s">
        <v>77</v>
      </c>
      <c r="U6" s="13"/>
      <c r="V6" s="1002" t="s">
        <v>224</v>
      </c>
      <c r="W6" s="1006"/>
      <c r="X6" s="1006"/>
      <c r="Y6" s="1006"/>
      <c r="Z6" s="1006"/>
      <c r="AA6" s="1003"/>
      <c r="AB6" s="1002" t="s">
        <v>1006</v>
      </c>
      <c r="AC6" s="1006"/>
      <c r="AD6" s="1006"/>
      <c r="AE6" s="1003"/>
      <c r="AF6" s="1002" t="s">
        <v>1007</v>
      </c>
      <c r="AG6" s="1006"/>
      <c r="AH6" s="1006"/>
      <c r="AI6" s="1003"/>
      <c r="AJ6" s="1002" t="s">
        <v>78</v>
      </c>
      <c r="AK6" s="1006"/>
      <c r="AL6" s="1006"/>
      <c r="AM6" s="1003"/>
      <c r="AN6" s="126" t="s">
        <v>77</v>
      </c>
    </row>
    <row r="7" spans="1:40" ht="14.45" customHeight="1" x14ac:dyDescent="0.15">
      <c r="A7" s="40"/>
      <c r="B7" s="1001" t="s">
        <v>380</v>
      </c>
      <c r="C7" s="1001"/>
      <c r="D7" s="1001"/>
      <c r="E7" s="1001"/>
      <c r="F7" s="144"/>
      <c r="G7" s="136"/>
      <c r="H7" s="1040">
        <f>SUM(H8:K11)</f>
        <v>551289</v>
      </c>
      <c r="I7" s="1041"/>
      <c r="J7" s="1041"/>
      <c r="K7" s="1042"/>
      <c r="L7" s="1043">
        <f>SUM(L8:O11)</f>
        <v>517030</v>
      </c>
      <c r="M7" s="1044"/>
      <c r="N7" s="1044"/>
      <c r="O7" s="1045"/>
      <c r="P7" s="1046">
        <f>H7-L7</f>
        <v>34259</v>
      </c>
      <c r="Q7" s="1047"/>
      <c r="R7" s="1047"/>
      <c r="S7" s="1048"/>
      <c r="T7" s="13"/>
      <c r="U7" s="13"/>
      <c r="V7" s="119"/>
      <c r="W7" s="1049" t="s">
        <v>381</v>
      </c>
      <c r="X7" s="1049"/>
      <c r="Y7" s="1049"/>
      <c r="Z7" s="1049"/>
      <c r="AA7" s="143"/>
      <c r="AB7" s="998">
        <f>SUM(AB8:AE12)</f>
        <v>72300</v>
      </c>
      <c r="AC7" s="999"/>
      <c r="AD7" s="999"/>
      <c r="AE7" s="1000"/>
      <c r="AF7" s="1046">
        <f>SUM(AF8:AI12)</f>
        <v>105000</v>
      </c>
      <c r="AG7" s="1047"/>
      <c r="AH7" s="1047"/>
      <c r="AI7" s="1048"/>
      <c r="AJ7" s="1046">
        <f t="shared" ref="AJ7:AJ20" si="0">AB7-AF7</f>
        <v>-32700</v>
      </c>
      <c r="AK7" s="1047"/>
      <c r="AL7" s="1047"/>
      <c r="AM7" s="1048"/>
      <c r="AN7" s="13"/>
    </row>
    <row r="8" spans="1:40" ht="14.45" customHeight="1" x14ac:dyDescent="0.15">
      <c r="A8" s="10"/>
      <c r="B8" s="19"/>
      <c r="C8" s="1039" t="s">
        <v>95</v>
      </c>
      <c r="D8" s="1039"/>
      <c r="E8" s="1039"/>
      <c r="F8" s="19"/>
      <c r="G8" s="98"/>
      <c r="H8" s="1023">
        <v>453656</v>
      </c>
      <c r="I8" s="1024"/>
      <c r="J8" s="1024"/>
      <c r="K8" s="1025"/>
      <c r="L8" s="1026">
        <v>441231</v>
      </c>
      <c r="M8" s="1027"/>
      <c r="N8" s="1027"/>
      <c r="O8" s="1028"/>
      <c r="P8" s="977">
        <f>H8-L8</f>
        <v>12425</v>
      </c>
      <c r="Q8" s="978"/>
      <c r="R8" s="978"/>
      <c r="S8" s="979"/>
      <c r="T8" s="13"/>
      <c r="U8" s="13"/>
      <c r="V8" s="17"/>
      <c r="W8" s="19"/>
      <c r="X8" s="973" t="s">
        <v>382</v>
      </c>
      <c r="Y8" s="973"/>
      <c r="Z8" s="973"/>
      <c r="AA8" s="19"/>
      <c r="AB8" s="974">
        <v>15000</v>
      </c>
      <c r="AC8" s="975"/>
      <c r="AD8" s="975"/>
      <c r="AE8" s="976"/>
      <c r="AF8" s="977">
        <v>0</v>
      </c>
      <c r="AG8" s="978"/>
      <c r="AH8" s="978"/>
      <c r="AI8" s="979"/>
      <c r="AJ8" s="977">
        <f t="shared" si="0"/>
        <v>15000</v>
      </c>
      <c r="AK8" s="978"/>
      <c r="AL8" s="978"/>
      <c r="AM8" s="979"/>
      <c r="AN8" s="13"/>
    </row>
    <row r="9" spans="1:40" ht="14.45" customHeight="1" x14ac:dyDescent="0.15">
      <c r="A9" s="26"/>
      <c r="B9" s="19"/>
      <c r="C9" s="973" t="s">
        <v>145</v>
      </c>
      <c r="D9" s="973"/>
      <c r="E9" s="973"/>
      <c r="F9" s="19"/>
      <c r="G9" s="98"/>
      <c r="H9" s="1023">
        <v>50623</v>
      </c>
      <c r="I9" s="1024"/>
      <c r="J9" s="1024"/>
      <c r="K9" s="1025"/>
      <c r="L9" s="1026">
        <v>44299</v>
      </c>
      <c r="M9" s="1027"/>
      <c r="N9" s="1027"/>
      <c r="O9" s="1028"/>
      <c r="P9" s="977">
        <f>H9-L9</f>
        <v>6324</v>
      </c>
      <c r="Q9" s="978"/>
      <c r="R9" s="978"/>
      <c r="S9" s="979"/>
      <c r="T9" s="13"/>
      <c r="U9" s="13"/>
      <c r="V9" s="17"/>
      <c r="W9" s="19"/>
      <c r="X9" s="973" t="s">
        <v>383</v>
      </c>
      <c r="Y9" s="973"/>
      <c r="Z9" s="973"/>
      <c r="AA9" s="19"/>
      <c r="AB9" s="974">
        <v>57300</v>
      </c>
      <c r="AC9" s="975"/>
      <c r="AD9" s="975"/>
      <c r="AE9" s="976"/>
      <c r="AF9" s="977">
        <v>105000</v>
      </c>
      <c r="AG9" s="978"/>
      <c r="AH9" s="978"/>
      <c r="AI9" s="979"/>
      <c r="AJ9" s="977">
        <f t="shared" si="0"/>
        <v>-47700</v>
      </c>
      <c r="AK9" s="978"/>
      <c r="AL9" s="978"/>
      <c r="AM9" s="979"/>
      <c r="AN9" s="13"/>
    </row>
    <row r="10" spans="1:40" ht="14.45" customHeight="1" x14ac:dyDescent="0.15">
      <c r="A10" s="17"/>
      <c r="B10" s="19"/>
      <c r="C10" s="973" t="s">
        <v>146</v>
      </c>
      <c r="D10" s="973"/>
      <c r="E10" s="973"/>
      <c r="F10" s="19"/>
      <c r="G10" s="98"/>
      <c r="H10" s="1023">
        <v>0</v>
      </c>
      <c r="I10" s="1024"/>
      <c r="J10" s="1024"/>
      <c r="K10" s="1025"/>
      <c r="L10" s="1026">
        <v>0</v>
      </c>
      <c r="M10" s="1027"/>
      <c r="N10" s="1027"/>
      <c r="O10" s="1028"/>
      <c r="P10" s="977">
        <f>H10-L10</f>
        <v>0</v>
      </c>
      <c r="Q10" s="978"/>
      <c r="R10" s="978"/>
      <c r="S10" s="979"/>
      <c r="T10" s="13"/>
      <c r="U10" s="13"/>
      <c r="V10" s="17"/>
      <c r="W10" s="19"/>
      <c r="X10" s="973" t="s">
        <v>384</v>
      </c>
      <c r="Y10" s="973"/>
      <c r="Z10" s="973"/>
      <c r="AA10" s="19"/>
      <c r="AB10" s="974">
        <v>0</v>
      </c>
      <c r="AC10" s="975"/>
      <c r="AD10" s="975"/>
      <c r="AE10" s="976"/>
      <c r="AF10" s="977">
        <v>0</v>
      </c>
      <c r="AG10" s="978"/>
      <c r="AH10" s="978"/>
      <c r="AI10" s="979"/>
      <c r="AJ10" s="977">
        <f t="shared" si="0"/>
        <v>0</v>
      </c>
      <c r="AK10" s="978"/>
      <c r="AL10" s="978"/>
      <c r="AM10" s="979"/>
      <c r="AN10" s="13"/>
    </row>
    <row r="11" spans="1:40" ht="14.45" customHeight="1" x14ac:dyDescent="0.15">
      <c r="A11" s="10"/>
      <c r="B11" s="19"/>
      <c r="C11" s="973" t="s">
        <v>147</v>
      </c>
      <c r="D11" s="973"/>
      <c r="E11" s="973"/>
      <c r="F11" s="19"/>
      <c r="G11" s="98"/>
      <c r="H11" s="1023">
        <v>47010</v>
      </c>
      <c r="I11" s="1024"/>
      <c r="J11" s="1024"/>
      <c r="K11" s="1025"/>
      <c r="L11" s="1026">
        <v>31500</v>
      </c>
      <c r="M11" s="1027"/>
      <c r="N11" s="1027"/>
      <c r="O11" s="1028"/>
      <c r="P11" s="977">
        <f>H11-L11</f>
        <v>15510</v>
      </c>
      <c r="Q11" s="978"/>
      <c r="R11" s="978"/>
      <c r="S11" s="979"/>
      <c r="T11" s="13"/>
      <c r="U11" s="13"/>
      <c r="V11" s="17"/>
      <c r="W11" s="19"/>
      <c r="X11" s="973" t="s">
        <v>385</v>
      </c>
      <c r="Y11" s="973"/>
      <c r="Z11" s="973"/>
      <c r="AA11" s="19"/>
      <c r="AB11" s="974">
        <v>0</v>
      </c>
      <c r="AC11" s="975"/>
      <c r="AD11" s="975"/>
      <c r="AE11" s="976"/>
      <c r="AF11" s="977">
        <v>0</v>
      </c>
      <c r="AG11" s="978"/>
      <c r="AH11" s="978"/>
      <c r="AI11" s="979"/>
      <c r="AJ11" s="977">
        <f t="shared" si="0"/>
        <v>0</v>
      </c>
      <c r="AK11" s="978"/>
      <c r="AL11" s="978"/>
      <c r="AM11" s="979"/>
      <c r="AN11" s="13"/>
    </row>
    <row r="12" spans="1:40" ht="14.45" customHeight="1" x14ac:dyDescent="0.15">
      <c r="A12" s="17"/>
      <c r="B12" s="19"/>
      <c r="C12" s="1038" t="s">
        <v>447</v>
      </c>
      <c r="D12" s="1038"/>
      <c r="E12" s="1038"/>
      <c r="F12" s="19"/>
      <c r="G12" s="98"/>
      <c r="H12" s="1023"/>
      <c r="I12" s="1024"/>
      <c r="J12" s="1024"/>
      <c r="K12" s="1025"/>
      <c r="L12" s="1026" t="s">
        <v>87</v>
      </c>
      <c r="M12" s="1027"/>
      <c r="N12" s="1027"/>
      <c r="O12" s="1028"/>
      <c r="P12" s="977"/>
      <c r="Q12" s="978"/>
      <c r="R12" s="978"/>
      <c r="S12" s="979"/>
      <c r="T12" s="13"/>
      <c r="U12" s="13"/>
      <c r="V12" s="17"/>
      <c r="W12" s="19"/>
      <c r="X12" s="973" t="s">
        <v>386</v>
      </c>
      <c r="Y12" s="973"/>
      <c r="Z12" s="973"/>
      <c r="AA12" s="19"/>
      <c r="AB12" s="974">
        <v>0</v>
      </c>
      <c r="AC12" s="975"/>
      <c r="AD12" s="975"/>
      <c r="AE12" s="976"/>
      <c r="AF12" s="977">
        <v>0</v>
      </c>
      <c r="AG12" s="978"/>
      <c r="AH12" s="978"/>
      <c r="AI12" s="979"/>
      <c r="AJ12" s="977">
        <f t="shared" si="0"/>
        <v>0</v>
      </c>
      <c r="AK12" s="978"/>
      <c r="AL12" s="978"/>
      <c r="AM12" s="979"/>
      <c r="AN12" s="13"/>
    </row>
    <row r="13" spans="1:40" ht="14.45" customHeight="1" x14ac:dyDescent="0.15">
      <c r="A13" s="10"/>
      <c r="B13" s="984" t="s">
        <v>387</v>
      </c>
      <c r="C13" s="984"/>
      <c r="D13" s="984"/>
      <c r="E13" s="984"/>
      <c r="F13" s="140"/>
      <c r="G13" s="138"/>
      <c r="H13" s="1029">
        <f>SUM(H14:K35)</f>
        <v>114175</v>
      </c>
      <c r="I13" s="1030"/>
      <c r="J13" s="1030"/>
      <c r="K13" s="1031"/>
      <c r="L13" s="1032">
        <f>SUM(L14:O35)</f>
        <v>110295</v>
      </c>
      <c r="M13" s="1033"/>
      <c r="N13" s="1033"/>
      <c r="O13" s="1034"/>
      <c r="P13" s="1013">
        <f>H13-L13</f>
        <v>3880</v>
      </c>
      <c r="Q13" s="1014"/>
      <c r="R13" s="1014"/>
      <c r="S13" s="1015"/>
      <c r="T13" s="13"/>
      <c r="U13" s="13"/>
      <c r="V13" s="17"/>
      <c r="W13" s="984" t="s">
        <v>388</v>
      </c>
      <c r="X13" s="984"/>
      <c r="Y13" s="984"/>
      <c r="Z13" s="984"/>
      <c r="AA13" s="140"/>
      <c r="AB13" s="981">
        <f>SUM(AB14:AE18)</f>
        <v>6704</v>
      </c>
      <c r="AC13" s="982"/>
      <c r="AD13" s="982"/>
      <c r="AE13" s="983"/>
      <c r="AF13" s="1013">
        <f>SUM(AF14:AI18)</f>
        <v>7455</v>
      </c>
      <c r="AG13" s="1014"/>
      <c r="AH13" s="1014"/>
      <c r="AI13" s="1015"/>
      <c r="AJ13" s="1013">
        <f t="shared" si="0"/>
        <v>-751</v>
      </c>
      <c r="AK13" s="1014"/>
      <c r="AL13" s="1014"/>
      <c r="AM13" s="1015"/>
      <c r="AN13" s="13"/>
    </row>
    <row r="14" spans="1:40" ht="14.45" customHeight="1" x14ac:dyDescent="0.15">
      <c r="A14" s="17"/>
      <c r="B14" s="140"/>
      <c r="C14" s="973" t="s">
        <v>389</v>
      </c>
      <c r="D14" s="973"/>
      <c r="E14" s="973"/>
      <c r="F14" s="140"/>
      <c r="G14" s="138"/>
      <c r="H14" s="1023">
        <v>10944</v>
      </c>
      <c r="I14" s="1024"/>
      <c r="J14" s="1024"/>
      <c r="K14" s="1025"/>
      <c r="L14" s="1026">
        <v>12600</v>
      </c>
      <c r="M14" s="1027"/>
      <c r="N14" s="1027"/>
      <c r="O14" s="1028"/>
      <c r="P14" s="977">
        <f t="shared" ref="P14:P34" si="1">H14-L14</f>
        <v>-1656</v>
      </c>
      <c r="Q14" s="978"/>
      <c r="R14" s="978"/>
      <c r="S14" s="979"/>
      <c r="T14" s="13"/>
      <c r="U14" s="13"/>
      <c r="V14" s="17"/>
      <c r="W14" s="19"/>
      <c r="X14" s="973" t="s">
        <v>390</v>
      </c>
      <c r="Y14" s="973"/>
      <c r="Z14" s="973"/>
      <c r="AA14" s="19"/>
      <c r="AB14" s="974">
        <v>5878</v>
      </c>
      <c r="AC14" s="975"/>
      <c r="AD14" s="975"/>
      <c r="AE14" s="976"/>
      <c r="AF14" s="977">
        <v>6300</v>
      </c>
      <c r="AG14" s="978"/>
      <c r="AH14" s="978"/>
      <c r="AI14" s="979"/>
      <c r="AJ14" s="977">
        <f t="shared" si="0"/>
        <v>-422</v>
      </c>
      <c r="AK14" s="978"/>
      <c r="AL14" s="978"/>
      <c r="AM14" s="979"/>
      <c r="AN14" s="13"/>
    </row>
    <row r="15" spans="1:40" ht="14.45" customHeight="1" x14ac:dyDescent="0.15">
      <c r="A15" s="10"/>
      <c r="B15" s="19"/>
      <c r="C15" s="973" t="s">
        <v>391</v>
      </c>
      <c r="D15" s="973"/>
      <c r="E15" s="973"/>
      <c r="F15" s="19"/>
      <c r="G15" s="98"/>
      <c r="H15" s="1023">
        <v>8575</v>
      </c>
      <c r="I15" s="1024"/>
      <c r="J15" s="1024"/>
      <c r="K15" s="1025"/>
      <c r="L15" s="1026">
        <v>8300</v>
      </c>
      <c r="M15" s="1027"/>
      <c r="N15" s="1027"/>
      <c r="O15" s="1028"/>
      <c r="P15" s="977">
        <f t="shared" si="1"/>
        <v>275</v>
      </c>
      <c r="Q15" s="978"/>
      <c r="R15" s="978"/>
      <c r="S15" s="979"/>
      <c r="T15" s="13"/>
      <c r="U15" s="13"/>
      <c r="V15" s="17"/>
      <c r="W15" s="19"/>
      <c r="X15" s="973" t="s">
        <v>876</v>
      </c>
      <c r="Y15" s="973"/>
      <c r="Z15" s="973"/>
      <c r="AA15" s="19"/>
      <c r="AB15" s="974">
        <v>588</v>
      </c>
      <c r="AC15" s="975"/>
      <c r="AD15" s="975"/>
      <c r="AE15" s="976"/>
      <c r="AF15" s="977">
        <v>1050</v>
      </c>
      <c r="AG15" s="978"/>
      <c r="AH15" s="978"/>
      <c r="AI15" s="979"/>
      <c r="AJ15" s="977">
        <f t="shared" si="0"/>
        <v>-462</v>
      </c>
      <c r="AK15" s="978"/>
      <c r="AL15" s="978"/>
      <c r="AM15" s="979"/>
      <c r="AN15" s="13"/>
    </row>
    <row r="16" spans="1:40" ht="14.45" customHeight="1" x14ac:dyDescent="0.15">
      <c r="A16" s="26"/>
      <c r="B16" s="19"/>
      <c r="C16" s="973" t="s">
        <v>392</v>
      </c>
      <c r="D16" s="973"/>
      <c r="E16" s="973"/>
      <c r="F16" s="21"/>
      <c r="G16" s="98"/>
      <c r="H16" s="1023">
        <v>4960</v>
      </c>
      <c r="I16" s="1024"/>
      <c r="J16" s="1024"/>
      <c r="K16" s="1025"/>
      <c r="L16" s="1026">
        <v>5250</v>
      </c>
      <c r="M16" s="1027"/>
      <c r="N16" s="1027"/>
      <c r="O16" s="1028"/>
      <c r="P16" s="977">
        <f t="shared" si="1"/>
        <v>-290</v>
      </c>
      <c r="Q16" s="978"/>
      <c r="R16" s="978"/>
      <c r="S16" s="979"/>
      <c r="T16" s="13"/>
      <c r="U16" s="13"/>
      <c r="V16" s="17"/>
      <c r="W16" s="19"/>
      <c r="X16" s="973" t="s">
        <v>393</v>
      </c>
      <c r="Y16" s="973"/>
      <c r="Z16" s="973"/>
      <c r="AA16" s="19"/>
      <c r="AB16" s="974">
        <v>238</v>
      </c>
      <c r="AC16" s="975"/>
      <c r="AD16" s="975"/>
      <c r="AE16" s="976"/>
      <c r="AF16" s="977">
        <v>105</v>
      </c>
      <c r="AG16" s="978"/>
      <c r="AH16" s="978"/>
      <c r="AI16" s="979"/>
      <c r="AJ16" s="977">
        <f t="shared" si="0"/>
        <v>133</v>
      </c>
      <c r="AK16" s="978"/>
      <c r="AL16" s="978"/>
      <c r="AM16" s="979"/>
      <c r="AN16" s="13"/>
    </row>
    <row r="17" spans="1:40" ht="14.45" customHeight="1" x14ac:dyDescent="0.15">
      <c r="A17" s="26"/>
      <c r="B17" s="19"/>
      <c r="C17" s="973" t="s">
        <v>394</v>
      </c>
      <c r="D17" s="973"/>
      <c r="E17" s="973"/>
      <c r="F17" s="19"/>
      <c r="G17" s="98"/>
      <c r="H17" s="1023">
        <v>11510</v>
      </c>
      <c r="I17" s="1024"/>
      <c r="J17" s="1024"/>
      <c r="K17" s="1025"/>
      <c r="L17" s="1026">
        <v>10600</v>
      </c>
      <c r="M17" s="1027"/>
      <c r="N17" s="1027"/>
      <c r="O17" s="1028"/>
      <c r="P17" s="977">
        <f t="shared" si="1"/>
        <v>910</v>
      </c>
      <c r="Q17" s="978"/>
      <c r="R17" s="978"/>
      <c r="S17" s="979"/>
      <c r="T17" s="13"/>
      <c r="U17" s="13"/>
      <c r="V17" s="17"/>
      <c r="W17" s="19"/>
      <c r="X17" s="973" t="s">
        <v>877</v>
      </c>
      <c r="Y17" s="973"/>
      <c r="Z17" s="973"/>
      <c r="AA17" s="19"/>
      <c r="AB17" s="974">
        <v>0</v>
      </c>
      <c r="AC17" s="975"/>
      <c r="AD17" s="975"/>
      <c r="AE17" s="976"/>
      <c r="AF17" s="977">
        <v>0</v>
      </c>
      <c r="AG17" s="978"/>
      <c r="AH17" s="978"/>
      <c r="AI17" s="979"/>
      <c r="AJ17" s="977">
        <f t="shared" si="0"/>
        <v>0</v>
      </c>
      <c r="AK17" s="978"/>
      <c r="AL17" s="978"/>
      <c r="AM17" s="979"/>
      <c r="AN17" s="13"/>
    </row>
    <row r="18" spans="1:40" ht="14.45" customHeight="1" x14ac:dyDescent="0.15">
      <c r="A18" s="17"/>
      <c r="B18" s="19"/>
      <c r="C18" s="973" t="s">
        <v>395</v>
      </c>
      <c r="D18" s="973"/>
      <c r="E18" s="973"/>
      <c r="F18" s="19"/>
      <c r="G18" s="98"/>
      <c r="H18" s="1023">
        <v>1899</v>
      </c>
      <c r="I18" s="1024"/>
      <c r="J18" s="1024"/>
      <c r="K18" s="1025"/>
      <c r="L18" s="1026">
        <v>2100</v>
      </c>
      <c r="M18" s="1027"/>
      <c r="N18" s="1027"/>
      <c r="O18" s="1028"/>
      <c r="P18" s="977">
        <f t="shared" si="1"/>
        <v>-201</v>
      </c>
      <c r="Q18" s="978"/>
      <c r="R18" s="978"/>
      <c r="S18" s="979"/>
      <c r="T18" s="13"/>
      <c r="U18" s="13"/>
      <c r="V18" s="17"/>
      <c r="W18" s="19"/>
      <c r="X18" s="973" t="s">
        <v>832</v>
      </c>
      <c r="Y18" s="973"/>
      <c r="Z18" s="973"/>
      <c r="AA18" s="19"/>
      <c r="AB18" s="974">
        <v>0</v>
      </c>
      <c r="AC18" s="975"/>
      <c r="AD18" s="975"/>
      <c r="AE18" s="976"/>
      <c r="AF18" s="977">
        <v>0</v>
      </c>
      <c r="AG18" s="978"/>
      <c r="AH18" s="978"/>
      <c r="AI18" s="979"/>
      <c r="AJ18" s="977">
        <f t="shared" si="0"/>
        <v>0</v>
      </c>
      <c r="AK18" s="978"/>
      <c r="AL18" s="978"/>
      <c r="AM18" s="979"/>
      <c r="AN18" s="13"/>
    </row>
    <row r="19" spans="1:40" ht="14.45" customHeight="1" x14ac:dyDescent="0.15">
      <c r="A19" s="10"/>
      <c r="B19" s="19"/>
      <c r="C19" s="973" t="s">
        <v>396</v>
      </c>
      <c r="D19" s="973"/>
      <c r="E19" s="973"/>
      <c r="F19" s="19"/>
      <c r="G19" s="98"/>
      <c r="H19" s="1023">
        <v>9834</v>
      </c>
      <c r="I19" s="1024"/>
      <c r="J19" s="1024"/>
      <c r="K19" s="1025"/>
      <c r="L19" s="1026">
        <v>8950</v>
      </c>
      <c r="M19" s="1027"/>
      <c r="N19" s="1027"/>
      <c r="O19" s="1028"/>
      <c r="P19" s="977">
        <f t="shared" si="1"/>
        <v>884</v>
      </c>
      <c r="Q19" s="978"/>
      <c r="R19" s="978"/>
      <c r="S19" s="979"/>
      <c r="T19" s="13"/>
      <c r="U19" s="13"/>
      <c r="V19" s="17"/>
      <c r="W19" s="984" t="s">
        <v>397</v>
      </c>
      <c r="X19" s="984"/>
      <c r="Y19" s="984"/>
      <c r="Z19" s="984"/>
      <c r="AA19" s="140"/>
      <c r="AB19" s="981">
        <f>SUM(AB20:AE24)</f>
        <v>65000</v>
      </c>
      <c r="AC19" s="982"/>
      <c r="AD19" s="982"/>
      <c r="AE19" s="983"/>
      <c r="AF19" s="1013">
        <f>SUM(AF20:AI24)</f>
        <v>70000</v>
      </c>
      <c r="AG19" s="1014"/>
      <c r="AH19" s="1014"/>
      <c r="AI19" s="1015"/>
      <c r="AJ19" s="1013">
        <f t="shared" si="0"/>
        <v>-5000</v>
      </c>
      <c r="AK19" s="1014"/>
      <c r="AL19" s="1014"/>
      <c r="AM19" s="1015"/>
      <c r="AN19" s="13"/>
    </row>
    <row r="20" spans="1:40" ht="14.45" customHeight="1" x14ac:dyDescent="0.15">
      <c r="A20" s="17"/>
      <c r="B20" s="19"/>
      <c r="C20" s="973" t="s">
        <v>398</v>
      </c>
      <c r="D20" s="973"/>
      <c r="E20" s="973"/>
      <c r="F20" s="19"/>
      <c r="G20" s="98"/>
      <c r="H20" s="1023">
        <v>560</v>
      </c>
      <c r="I20" s="1024"/>
      <c r="J20" s="1024"/>
      <c r="K20" s="1025"/>
      <c r="L20" s="1026">
        <v>630</v>
      </c>
      <c r="M20" s="1027"/>
      <c r="N20" s="1027"/>
      <c r="O20" s="1028"/>
      <c r="P20" s="977">
        <f t="shared" si="1"/>
        <v>-70</v>
      </c>
      <c r="Q20" s="978"/>
      <c r="R20" s="978"/>
      <c r="S20" s="979"/>
      <c r="T20" s="13"/>
      <c r="U20" s="13"/>
      <c r="V20" s="17"/>
      <c r="W20" s="19"/>
      <c r="X20" s="973" t="s">
        <v>399</v>
      </c>
      <c r="Y20" s="973"/>
      <c r="Z20" s="973"/>
      <c r="AA20" s="19"/>
      <c r="AB20" s="974">
        <v>15000</v>
      </c>
      <c r="AC20" s="975"/>
      <c r="AD20" s="975"/>
      <c r="AE20" s="976"/>
      <c r="AF20" s="977">
        <v>20000</v>
      </c>
      <c r="AG20" s="978"/>
      <c r="AH20" s="978"/>
      <c r="AI20" s="979"/>
      <c r="AJ20" s="977">
        <f t="shared" si="0"/>
        <v>-5000</v>
      </c>
      <c r="AK20" s="978"/>
      <c r="AL20" s="978"/>
      <c r="AM20" s="979"/>
      <c r="AN20" s="13"/>
    </row>
    <row r="21" spans="1:40" ht="14.45" customHeight="1" x14ac:dyDescent="0.15">
      <c r="A21" s="10"/>
      <c r="B21" s="19"/>
      <c r="C21" s="973" t="s">
        <v>400</v>
      </c>
      <c r="D21" s="973"/>
      <c r="E21" s="973"/>
      <c r="F21" s="19"/>
      <c r="G21" s="98"/>
      <c r="H21" s="1023">
        <v>4164</v>
      </c>
      <c r="I21" s="1024"/>
      <c r="J21" s="1024"/>
      <c r="K21" s="1025"/>
      <c r="L21" s="1026">
        <v>4200</v>
      </c>
      <c r="M21" s="1027"/>
      <c r="N21" s="1027"/>
      <c r="O21" s="1028"/>
      <c r="P21" s="977">
        <f t="shared" si="1"/>
        <v>-36</v>
      </c>
      <c r="Q21" s="978"/>
      <c r="R21" s="978"/>
      <c r="S21" s="979"/>
      <c r="T21" s="13"/>
      <c r="U21" s="13"/>
      <c r="V21" s="17"/>
      <c r="W21" s="19"/>
      <c r="X21" s="997" t="s">
        <v>879</v>
      </c>
      <c r="Y21" s="997"/>
      <c r="Z21" s="997"/>
      <c r="AA21" s="19"/>
      <c r="AB21" s="974">
        <v>0</v>
      </c>
      <c r="AC21" s="975"/>
      <c r="AD21" s="975"/>
      <c r="AE21" s="976"/>
      <c r="AF21" s="977">
        <v>0</v>
      </c>
      <c r="AG21" s="978"/>
      <c r="AH21" s="978"/>
      <c r="AI21" s="979"/>
      <c r="AJ21" s="977">
        <f t="shared" ref="AJ21" si="2">AB21-AF21</f>
        <v>0</v>
      </c>
      <c r="AK21" s="978"/>
      <c r="AL21" s="978"/>
      <c r="AM21" s="979"/>
      <c r="AN21" s="13"/>
    </row>
    <row r="22" spans="1:40" ht="14.45" customHeight="1" x14ac:dyDescent="0.15">
      <c r="A22" s="17"/>
      <c r="B22" s="19"/>
      <c r="C22" s="973" t="s">
        <v>402</v>
      </c>
      <c r="D22" s="973"/>
      <c r="E22" s="973"/>
      <c r="F22" s="19"/>
      <c r="G22" s="98"/>
      <c r="H22" s="1023">
        <v>11696</v>
      </c>
      <c r="I22" s="1024"/>
      <c r="J22" s="1024"/>
      <c r="K22" s="1025"/>
      <c r="L22" s="1026">
        <v>15646</v>
      </c>
      <c r="M22" s="1027"/>
      <c r="N22" s="1027"/>
      <c r="O22" s="1028"/>
      <c r="P22" s="977">
        <f t="shared" si="1"/>
        <v>-3950</v>
      </c>
      <c r="Q22" s="978"/>
      <c r="R22" s="978"/>
      <c r="S22" s="979"/>
      <c r="T22" s="13"/>
      <c r="U22" s="13"/>
      <c r="V22" s="17"/>
      <c r="W22" s="19"/>
      <c r="X22" s="997" t="s">
        <v>878</v>
      </c>
      <c r="Y22" s="997"/>
      <c r="Z22" s="997"/>
      <c r="AA22" s="19"/>
      <c r="AB22" s="974">
        <v>0</v>
      </c>
      <c r="AC22" s="975"/>
      <c r="AD22" s="975"/>
      <c r="AE22" s="976"/>
      <c r="AF22" s="977">
        <v>0</v>
      </c>
      <c r="AG22" s="978"/>
      <c r="AH22" s="978"/>
      <c r="AI22" s="979"/>
      <c r="AJ22" s="977">
        <f t="shared" ref="AJ22" si="3">AB22-AF22</f>
        <v>0</v>
      </c>
      <c r="AK22" s="978"/>
      <c r="AL22" s="978"/>
      <c r="AM22" s="979"/>
      <c r="AN22" s="13"/>
    </row>
    <row r="23" spans="1:40" ht="14.45" customHeight="1" x14ac:dyDescent="0.15">
      <c r="A23" s="10"/>
      <c r="B23" s="19"/>
      <c r="C23" s="973" t="s">
        <v>404</v>
      </c>
      <c r="D23" s="973"/>
      <c r="E23" s="973"/>
      <c r="F23" s="19"/>
      <c r="G23" s="98"/>
      <c r="H23" s="1023">
        <v>2694</v>
      </c>
      <c r="I23" s="1024"/>
      <c r="J23" s="1024"/>
      <c r="K23" s="1025"/>
      <c r="L23" s="1026">
        <v>2835</v>
      </c>
      <c r="M23" s="1027"/>
      <c r="N23" s="1027"/>
      <c r="O23" s="1028"/>
      <c r="P23" s="977">
        <f t="shared" si="1"/>
        <v>-141</v>
      </c>
      <c r="Q23" s="978"/>
      <c r="R23" s="978"/>
      <c r="S23" s="979"/>
      <c r="T23" s="13"/>
      <c r="U23" s="13"/>
      <c r="V23" s="17"/>
      <c r="W23" s="19"/>
      <c r="X23" s="980" t="s">
        <v>401</v>
      </c>
      <c r="Y23" s="973"/>
      <c r="Z23" s="973"/>
      <c r="AA23" s="19"/>
      <c r="AB23" s="974">
        <v>50000</v>
      </c>
      <c r="AC23" s="975"/>
      <c r="AD23" s="975"/>
      <c r="AE23" s="976"/>
      <c r="AF23" s="977">
        <v>50000</v>
      </c>
      <c r="AG23" s="978"/>
      <c r="AH23" s="978"/>
      <c r="AI23" s="979"/>
      <c r="AJ23" s="977">
        <f t="shared" ref="AJ23:AJ24" si="4">AB23-AF23</f>
        <v>0</v>
      </c>
      <c r="AK23" s="978"/>
      <c r="AL23" s="978"/>
      <c r="AM23" s="979"/>
      <c r="AN23" s="13"/>
    </row>
    <row r="24" spans="1:40" ht="14.45" customHeight="1" x14ac:dyDescent="0.15">
      <c r="A24" s="17"/>
      <c r="B24" s="19"/>
      <c r="C24" s="973" t="s">
        <v>405</v>
      </c>
      <c r="D24" s="973"/>
      <c r="E24" s="973"/>
      <c r="F24" s="19"/>
      <c r="G24" s="98"/>
      <c r="H24" s="1023">
        <v>7533</v>
      </c>
      <c r="I24" s="1024"/>
      <c r="J24" s="1024"/>
      <c r="K24" s="1025"/>
      <c r="L24" s="1026">
        <v>7000</v>
      </c>
      <c r="M24" s="1027"/>
      <c r="N24" s="1027"/>
      <c r="O24" s="1028"/>
      <c r="P24" s="977">
        <f t="shared" si="1"/>
        <v>533</v>
      </c>
      <c r="Q24" s="978"/>
      <c r="R24" s="978"/>
      <c r="S24" s="979"/>
      <c r="T24" s="13"/>
      <c r="U24" s="13"/>
      <c r="V24" s="17"/>
      <c r="W24" s="818"/>
      <c r="X24" s="973" t="s">
        <v>403</v>
      </c>
      <c r="Y24" s="973"/>
      <c r="Z24" s="973"/>
      <c r="AA24" s="19"/>
      <c r="AB24" s="974">
        <v>0</v>
      </c>
      <c r="AC24" s="975"/>
      <c r="AD24" s="975"/>
      <c r="AE24" s="976"/>
      <c r="AF24" s="977">
        <v>0</v>
      </c>
      <c r="AG24" s="978"/>
      <c r="AH24" s="978"/>
      <c r="AI24" s="979"/>
      <c r="AJ24" s="977">
        <f t="shared" si="4"/>
        <v>0</v>
      </c>
      <c r="AK24" s="978"/>
      <c r="AL24" s="978"/>
      <c r="AM24" s="979"/>
      <c r="AN24" s="13"/>
    </row>
    <row r="25" spans="1:40" ht="14.45" customHeight="1" x14ac:dyDescent="0.15">
      <c r="A25" s="10"/>
      <c r="B25" s="19"/>
      <c r="C25" s="973" t="s">
        <v>407</v>
      </c>
      <c r="D25" s="973"/>
      <c r="E25" s="973"/>
      <c r="F25" s="21"/>
      <c r="G25" s="98"/>
      <c r="H25" s="1023">
        <v>690</v>
      </c>
      <c r="I25" s="1024"/>
      <c r="J25" s="1024"/>
      <c r="K25" s="1025"/>
      <c r="L25" s="1026">
        <v>734</v>
      </c>
      <c r="M25" s="1027"/>
      <c r="N25" s="1027"/>
      <c r="O25" s="1028"/>
      <c r="P25" s="977">
        <f t="shared" si="1"/>
        <v>-44</v>
      </c>
      <c r="Q25" s="978"/>
      <c r="R25" s="978"/>
      <c r="S25" s="979"/>
      <c r="T25" s="13"/>
      <c r="U25" s="13"/>
      <c r="V25" s="17"/>
      <c r="W25" s="984" t="s">
        <v>406</v>
      </c>
      <c r="X25" s="984"/>
      <c r="Y25" s="984"/>
      <c r="Z25" s="984"/>
      <c r="AA25" s="140"/>
      <c r="AB25" s="981">
        <f>SUM(AB26:AE33)</f>
        <v>63729</v>
      </c>
      <c r="AC25" s="982"/>
      <c r="AD25" s="982"/>
      <c r="AE25" s="983"/>
      <c r="AF25" s="1013">
        <f>SUM(AF26:AI33)</f>
        <v>47150</v>
      </c>
      <c r="AG25" s="1014"/>
      <c r="AH25" s="1014"/>
      <c r="AI25" s="1015"/>
      <c r="AJ25" s="1013">
        <f t="shared" ref="AJ25:AJ33" si="5">AB25-AF25</f>
        <v>16579</v>
      </c>
      <c r="AK25" s="1014"/>
      <c r="AL25" s="1014"/>
      <c r="AM25" s="1015"/>
      <c r="AN25" s="13"/>
    </row>
    <row r="26" spans="1:40" ht="14.45" customHeight="1" x14ac:dyDescent="0.15">
      <c r="A26" s="17"/>
      <c r="B26" s="19"/>
      <c r="C26" s="973" t="s">
        <v>409</v>
      </c>
      <c r="D26" s="973"/>
      <c r="E26" s="973"/>
      <c r="F26" s="19"/>
      <c r="G26" s="98"/>
      <c r="H26" s="1023">
        <v>3208</v>
      </c>
      <c r="I26" s="1024"/>
      <c r="J26" s="1024"/>
      <c r="K26" s="1025"/>
      <c r="L26" s="1026">
        <v>3600</v>
      </c>
      <c r="M26" s="1027"/>
      <c r="N26" s="1027"/>
      <c r="O26" s="1028"/>
      <c r="P26" s="977">
        <f t="shared" si="1"/>
        <v>-392</v>
      </c>
      <c r="Q26" s="978"/>
      <c r="R26" s="978"/>
      <c r="S26" s="979"/>
      <c r="T26" s="13"/>
      <c r="U26" s="13"/>
      <c r="V26" s="17"/>
      <c r="W26" s="19"/>
      <c r="X26" s="973" t="s">
        <v>408</v>
      </c>
      <c r="Y26" s="973"/>
      <c r="Z26" s="973"/>
      <c r="AA26" s="19"/>
      <c r="AB26" s="974">
        <v>2782</v>
      </c>
      <c r="AC26" s="975"/>
      <c r="AD26" s="975"/>
      <c r="AE26" s="976"/>
      <c r="AF26" s="977">
        <v>1890</v>
      </c>
      <c r="AG26" s="978"/>
      <c r="AH26" s="978"/>
      <c r="AI26" s="979"/>
      <c r="AJ26" s="977">
        <f t="shared" si="5"/>
        <v>892</v>
      </c>
      <c r="AK26" s="978"/>
      <c r="AL26" s="978"/>
      <c r="AM26" s="979"/>
      <c r="AN26" s="13"/>
    </row>
    <row r="27" spans="1:40" ht="14.45" customHeight="1" x14ac:dyDescent="0.15">
      <c r="A27" s="10"/>
      <c r="B27" s="19"/>
      <c r="C27" s="973" t="s">
        <v>411</v>
      </c>
      <c r="D27" s="973"/>
      <c r="E27" s="973"/>
      <c r="F27" s="19"/>
      <c r="G27" s="98"/>
      <c r="H27" s="1023">
        <v>11866</v>
      </c>
      <c r="I27" s="1024"/>
      <c r="J27" s="1024"/>
      <c r="K27" s="1025"/>
      <c r="L27" s="1026">
        <v>13125</v>
      </c>
      <c r="M27" s="1027"/>
      <c r="N27" s="1027"/>
      <c r="O27" s="1028"/>
      <c r="P27" s="977">
        <f t="shared" si="1"/>
        <v>-1259</v>
      </c>
      <c r="Q27" s="978"/>
      <c r="R27" s="978"/>
      <c r="S27" s="979"/>
      <c r="T27" s="13"/>
      <c r="U27" s="13"/>
      <c r="V27" s="17"/>
      <c r="W27" s="19"/>
      <c r="X27" s="973" t="s">
        <v>410</v>
      </c>
      <c r="Y27" s="973"/>
      <c r="Z27" s="973"/>
      <c r="AA27" s="19"/>
      <c r="AB27" s="974">
        <v>0</v>
      </c>
      <c r="AC27" s="975"/>
      <c r="AD27" s="975"/>
      <c r="AE27" s="976"/>
      <c r="AF27" s="977">
        <v>0</v>
      </c>
      <c r="AG27" s="978"/>
      <c r="AH27" s="978"/>
      <c r="AI27" s="979"/>
      <c r="AJ27" s="977">
        <f t="shared" si="5"/>
        <v>0</v>
      </c>
      <c r="AK27" s="978"/>
      <c r="AL27" s="978"/>
      <c r="AM27" s="979"/>
      <c r="AN27" s="13"/>
    </row>
    <row r="28" spans="1:40" ht="14.45" customHeight="1" x14ac:dyDescent="0.15">
      <c r="A28" s="17"/>
      <c r="B28" s="19"/>
      <c r="C28" s="973" t="s">
        <v>413</v>
      </c>
      <c r="D28" s="973"/>
      <c r="E28" s="973"/>
      <c r="F28" s="19"/>
      <c r="G28" s="98"/>
      <c r="H28" s="1023">
        <v>10334</v>
      </c>
      <c r="I28" s="1024"/>
      <c r="J28" s="1024"/>
      <c r="K28" s="1025"/>
      <c r="L28" s="1026">
        <v>1500</v>
      </c>
      <c r="M28" s="1027"/>
      <c r="N28" s="1027"/>
      <c r="O28" s="1028"/>
      <c r="P28" s="977">
        <f t="shared" si="1"/>
        <v>8834</v>
      </c>
      <c r="Q28" s="978"/>
      <c r="R28" s="978"/>
      <c r="S28" s="979"/>
      <c r="T28" s="13"/>
      <c r="U28" s="13"/>
      <c r="V28" s="17"/>
      <c r="W28" s="19"/>
      <c r="X28" s="973" t="s">
        <v>412</v>
      </c>
      <c r="Y28" s="973"/>
      <c r="Z28" s="973"/>
      <c r="AA28" s="19"/>
      <c r="AB28" s="974">
        <v>54115</v>
      </c>
      <c r="AC28" s="975"/>
      <c r="AD28" s="975"/>
      <c r="AE28" s="976"/>
      <c r="AF28" s="977">
        <v>45260</v>
      </c>
      <c r="AG28" s="978"/>
      <c r="AH28" s="978"/>
      <c r="AI28" s="979"/>
      <c r="AJ28" s="977">
        <f t="shared" si="5"/>
        <v>8855</v>
      </c>
      <c r="AK28" s="978"/>
      <c r="AL28" s="978"/>
      <c r="AM28" s="979"/>
      <c r="AN28" s="13"/>
    </row>
    <row r="29" spans="1:40" ht="14.45" customHeight="1" x14ac:dyDescent="0.15">
      <c r="A29" s="17"/>
      <c r="B29" s="19"/>
      <c r="C29" s="973" t="s">
        <v>415</v>
      </c>
      <c r="D29" s="973"/>
      <c r="E29" s="973"/>
      <c r="F29" s="19"/>
      <c r="G29" s="98"/>
      <c r="H29" s="1023">
        <v>5192</v>
      </c>
      <c r="I29" s="1024"/>
      <c r="J29" s="1024"/>
      <c r="K29" s="1025"/>
      <c r="L29" s="1026">
        <v>5250</v>
      </c>
      <c r="M29" s="1027"/>
      <c r="N29" s="1027"/>
      <c r="O29" s="1028"/>
      <c r="P29" s="977">
        <f t="shared" si="1"/>
        <v>-58</v>
      </c>
      <c r="Q29" s="978"/>
      <c r="R29" s="978"/>
      <c r="S29" s="979"/>
      <c r="T29" s="127"/>
      <c r="U29" s="13"/>
      <c r="V29" s="17"/>
      <c r="W29" s="19"/>
      <c r="X29" s="973" t="s">
        <v>414</v>
      </c>
      <c r="Y29" s="973"/>
      <c r="Z29" s="973"/>
      <c r="AA29" s="19"/>
      <c r="AB29" s="974">
        <v>0</v>
      </c>
      <c r="AC29" s="975"/>
      <c r="AD29" s="975"/>
      <c r="AE29" s="976"/>
      <c r="AF29" s="977">
        <v>0</v>
      </c>
      <c r="AG29" s="978"/>
      <c r="AH29" s="978"/>
      <c r="AI29" s="979"/>
      <c r="AJ29" s="977">
        <f t="shared" si="5"/>
        <v>0</v>
      </c>
      <c r="AK29" s="978"/>
      <c r="AL29" s="978"/>
      <c r="AM29" s="979"/>
      <c r="AN29" s="13"/>
    </row>
    <row r="30" spans="1:40" ht="14.45" customHeight="1" x14ac:dyDescent="0.15">
      <c r="A30" s="17"/>
      <c r="B30" s="19"/>
      <c r="C30" s="973" t="s">
        <v>416</v>
      </c>
      <c r="D30" s="973"/>
      <c r="E30" s="973"/>
      <c r="F30" s="19"/>
      <c r="G30" s="98"/>
      <c r="H30" s="1023">
        <v>420</v>
      </c>
      <c r="I30" s="1024"/>
      <c r="J30" s="1024"/>
      <c r="K30" s="1025"/>
      <c r="L30" s="1026">
        <v>525</v>
      </c>
      <c r="M30" s="1027"/>
      <c r="N30" s="1027"/>
      <c r="O30" s="1028"/>
      <c r="P30" s="977">
        <f t="shared" si="1"/>
        <v>-105</v>
      </c>
      <c r="Q30" s="978"/>
      <c r="R30" s="978"/>
      <c r="S30" s="979"/>
      <c r="T30" s="13"/>
      <c r="U30" s="13"/>
      <c r="V30" s="17"/>
      <c r="W30" s="19"/>
      <c r="X30" s="973" t="s">
        <v>978</v>
      </c>
      <c r="Y30" s="973"/>
      <c r="Z30" s="973"/>
      <c r="AA30" s="19"/>
      <c r="AB30" s="974">
        <v>0</v>
      </c>
      <c r="AC30" s="975"/>
      <c r="AD30" s="975"/>
      <c r="AE30" s="976"/>
      <c r="AF30" s="977">
        <v>0</v>
      </c>
      <c r="AG30" s="978"/>
      <c r="AH30" s="978"/>
      <c r="AI30" s="979"/>
      <c r="AJ30" s="977">
        <f t="shared" si="5"/>
        <v>0</v>
      </c>
      <c r="AK30" s="978"/>
      <c r="AL30" s="978"/>
      <c r="AM30" s="979"/>
      <c r="AN30" s="13"/>
    </row>
    <row r="31" spans="1:40" ht="14.45" customHeight="1" x14ac:dyDescent="0.15">
      <c r="A31" s="17"/>
      <c r="B31" s="19"/>
      <c r="C31" s="973" t="s">
        <v>417</v>
      </c>
      <c r="D31" s="973"/>
      <c r="E31" s="973"/>
      <c r="F31" s="19"/>
      <c r="G31" s="98"/>
      <c r="H31" s="1023">
        <v>5288</v>
      </c>
      <c r="I31" s="1024"/>
      <c r="J31" s="1024"/>
      <c r="K31" s="1025"/>
      <c r="L31" s="1026">
        <v>6400</v>
      </c>
      <c r="M31" s="1027"/>
      <c r="N31" s="1027"/>
      <c r="O31" s="1028"/>
      <c r="P31" s="977">
        <f t="shared" si="1"/>
        <v>-1112</v>
      </c>
      <c r="Q31" s="978"/>
      <c r="R31" s="978"/>
      <c r="S31" s="979"/>
      <c r="T31" s="13"/>
      <c r="U31" s="13"/>
      <c r="V31" s="17"/>
      <c r="W31" s="19"/>
      <c r="X31" s="973" t="s">
        <v>979</v>
      </c>
      <c r="Y31" s="973"/>
      <c r="Z31" s="973"/>
      <c r="AA31" s="19"/>
      <c r="AB31" s="974">
        <v>6832</v>
      </c>
      <c r="AC31" s="975"/>
      <c r="AD31" s="975"/>
      <c r="AE31" s="976"/>
      <c r="AF31" s="977">
        <v>0</v>
      </c>
      <c r="AG31" s="978"/>
      <c r="AH31" s="978"/>
      <c r="AI31" s="979"/>
      <c r="AJ31" s="977">
        <f t="shared" si="5"/>
        <v>6832</v>
      </c>
      <c r="AK31" s="978"/>
      <c r="AL31" s="978"/>
      <c r="AM31" s="979"/>
      <c r="AN31" s="13"/>
    </row>
    <row r="32" spans="1:40" ht="14.45" customHeight="1" x14ac:dyDescent="0.15">
      <c r="A32" s="17"/>
      <c r="B32" s="19"/>
      <c r="C32" s="973" t="s">
        <v>419</v>
      </c>
      <c r="D32" s="973"/>
      <c r="E32" s="973"/>
      <c r="F32" s="19"/>
      <c r="G32" s="98"/>
      <c r="H32" s="1023">
        <v>0</v>
      </c>
      <c r="I32" s="1024"/>
      <c r="J32" s="1024"/>
      <c r="K32" s="1025"/>
      <c r="L32" s="1026">
        <v>0</v>
      </c>
      <c r="M32" s="1027"/>
      <c r="N32" s="1027"/>
      <c r="O32" s="1028"/>
      <c r="P32" s="977">
        <f t="shared" si="1"/>
        <v>0</v>
      </c>
      <c r="Q32" s="978"/>
      <c r="R32" s="978"/>
      <c r="S32" s="979"/>
      <c r="T32" s="13"/>
      <c r="U32" s="13"/>
      <c r="V32" s="17"/>
      <c r="W32" s="19"/>
      <c r="X32" s="973" t="s">
        <v>418</v>
      </c>
      <c r="Y32" s="973"/>
      <c r="Z32" s="973"/>
      <c r="AA32" s="19"/>
      <c r="AB32" s="974">
        <v>0</v>
      </c>
      <c r="AC32" s="975"/>
      <c r="AD32" s="975"/>
      <c r="AE32" s="976"/>
      <c r="AF32" s="977">
        <v>0</v>
      </c>
      <c r="AG32" s="978"/>
      <c r="AH32" s="978"/>
      <c r="AI32" s="979"/>
      <c r="AJ32" s="977">
        <f t="shared" si="5"/>
        <v>0</v>
      </c>
      <c r="AK32" s="978"/>
      <c r="AL32" s="978"/>
      <c r="AM32" s="979"/>
      <c r="AN32" s="13"/>
    </row>
    <row r="33" spans="1:40" ht="14.45" customHeight="1" x14ac:dyDescent="0.15">
      <c r="A33" s="17"/>
      <c r="B33" s="19"/>
      <c r="C33" s="973" t="s">
        <v>422</v>
      </c>
      <c r="D33" s="973"/>
      <c r="E33" s="973"/>
      <c r="F33" s="19"/>
      <c r="G33" s="98"/>
      <c r="H33" s="1023">
        <v>0</v>
      </c>
      <c r="I33" s="1024"/>
      <c r="J33" s="1024"/>
      <c r="K33" s="1025"/>
      <c r="L33" s="1026">
        <v>0</v>
      </c>
      <c r="M33" s="1027"/>
      <c r="N33" s="1027"/>
      <c r="O33" s="1028"/>
      <c r="P33" s="977">
        <f t="shared" si="1"/>
        <v>0</v>
      </c>
      <c r="Q33" s="978"/>
      <c r="R33" s="978"/>
      <c r="S33" s="979"/>
      <c r="T33" s="13"/>
      <c r="U33" s="13"/>
      <c r="V33" s="17"/>
      <c r="W33" s="19"/>
      <c r="X33" s="973" t="s">
        <v>420</v>
      </c>
      <c r="Y33" s="973"/>
      <c r="Z33" s="973"/>
      <c r="AA33" s="19"/>
      <c r="AB33" s="974">
        <v>0</v>
      </c>
      <c r="AC33" s="975"/>
      <c r="AD33" s="975"/>
      <c r="AE33" s="976"/>
      <c r="AF33" s="977">
        <v>0</v>
      </c>
      <c r="AG33" s="978"/>
      <c r="AH33" s="978"/>
      <c r="AI33" s="979"/>
      <c r="AJ33" s="977">
        <f t="shared" si="5"/>
        <v>0</v>
      </c>
      <c r="AK33" s="978"/>
      <c r="AL33" s="978"/>
      <c r="AM33" s="979"/>
      <c r="AN33" s="13"/>
    </row>
    <row r="34" spans="1:40" ht="14.45" customHeight="1" x14ac:dyDescent="0.15">
      <c r="A34" s="17"/>
      <c r="B34" s="19"/>
      <c r="C34" s="973" t="s">
        <v>423</v>
      </c>
      <c r="D34" s="973"/>
      <c r="E34" s="973"/>
      <c r="F34" s="19"/>
      <c r="G34" s="98"/>
      <c r="H34" s="1023">
        <v>2808</v>
      </c>
      <c r="I34" s="1024"/>
      <c r="J34" s="1024"/>
      <c r="K34" s="1025"/>
      <c r="L34" s="1026">
        <v>1050</v>
      </c>
      <c r="M34" s="1027"/>
      <c r="N34" s="1027"/>
      <c r="O34" s="1028"/>
      <c r="P34" s="977">
        <f t="shared" si="1"/>
        <v>1758</v>
      </c>
      <c r="Q34" s="978"/>
      <c r="R34" s="978"/>
      <c r="S34" s="979"/>
      <c r="T34" s="127"/>
      <c r="U34" s="13"/>
      <c r="V34" s="17"/>
      <c r="W34" s="984" t="s">
        <v>424</v>
      </c>
      <c r="X34" s="984"/>
      <c r="Y34" s="984"/>
      <c r="Z34" s="984"/>
      <c r="AA34" s="140"/>
      <c r="AB34" s="1035"/>
      <c r="AC34" s="1036"/>
      <c r="AD34" s="1036"/>
      <c r="AE34" s="1037"/>
      <c r="AF34" s="1013">
        <v>2100</v>
      </c>
      <c r="AG34" s="1014"/>
      <c r="AH34" s="1014"/>
      <c r="AI34" s="1015"/>
      <c r="AJ34" s="1013">
        <f>AC34-AF34</f>
        <v>-2100</v>
      </c>
      <c r="AK34" s="1014"/>
      <c r="AL34" s="1014"/>
      <c r="AM34" s="1015"/>
      <c r="AN34" s="13"/>
    </row>
    <row r="35" spans="1:40" ht="14.45" customHeight="1" x14ac:dyDescent="0.15">
      <c r="A35" s="17"/>
      <c r="B35" s="114"/>
      <c r="C35" s="114"/>
      <c r="D35" s="114"/>
      <c r="E35" s="114"/>
      <c r="F35" s="19"/>
      <c r="G35" s="98"/>
      <c r="H35" s="1023" t="s">
        <v>150</v>
      </c>
      <c r="I35" s="1024"/>
      <c r="J35" s="1024"/>
      <c r="K35" s="1025"/>
      <c r="L35" s="1026" t="s">
        <v>150</v>
      </c>
      <c r="M35" s="1027"/>
      <c r="N35" s="1027"/>
      <c r="O35" s="1028"/>
      <c r="P35" s="977"/>
      <c r="Q35" s="978"/>
      <c r="R35" s="978"/>
      <c r="S35" s="979"/>
      <c r="T35" s="13"/>
      <c r="U35" s="13"/>
      <c r="V35" s="17"/>
      <c r="W35" s="19"/>
      <c r="X35" s="19"/>
      <c r="Y35" s="19"/>
      <c r="Z35" s="19"/>
      <c r="AA35" s="19"/>
      <c r="AB35" s="974"/>
      <c r="AC35" s="975"/>
      <c r="AD35" s="975"/>
      <c r="AE35" s="976"/>
      <c r="AF35" s="977" t="s">
        <v>288</v>
      </c>
      <c r="AG35" s="978"/>
      <c r="AH35" s="978"/>
      <c r="AI35" s="979"/>
      <c r="AJ35" s="977"/>
      <c r="AK35" s="978"/>
      <c r="AL35" s="978"/>
      <c r="AM35" s="979"/>
      <c r="AN35" s="13"/>
    </row>
    <row r="36" spans="1:40" ht="14.45" customHeight="1" x14ac:dyDescent="0.15">
      <c r="A36" s="17"/>
      <c r="B36" s="984" t="s">
        <v>425</v>
      </c>
      <c r="C36" s="984"/>
      <c r="D36" s="984"/>
      <c r="E36" s="984"/>
      <c r="F36" s="140"/>
      <c r="G36" s="138"/>
      <c r="H36" s="1029">
        <f>SUM(H37:K38)</f>
        <v>6316</v>
      </c>
      <c r="I36" s="1030"/>
      <c r="J36" s="1030"/>
      <c r="K36" s="1031"/>
      <c r="L36" s="1032">
        <f>SUM(L37:O38)</f>
        <v>6300</v>
      </c>
      <c r="M36" s="1033"/>
      <c r="N36" s="1033"/>
      <c r="O36" s="1034"/>
      <c r="P36" s="1013">
        <f t="shared" ref="P36:P42" si="6">H36-L36</f>
        <v>16</v>
      </c>
      <c r="Q36" s="1014"/>
      <c r="R36" s="1014"/>
      <c r="S36" s="1015"/>
      <c r="T36" s="13"/>
      <c r="U36" s="13"/>
      <c r="V36" s="17"/>
      <c r="W36" s="984" t="s">
        <v>426</v>
      </c>
      <c r="X36" s="984"/>
      <c r="Y36" s="984"/>
      <c r="Z36" s="984"/>
      <c r="AA36" s="140"/>
      <c r="AB36" s="981">
        <f>AB37+AB38+AB39</f>
        <v>-43355</v>
      </c>
      <c r="AC36" s="982"/>
      <c r="AD36" s="982"/>
      <c r="AE36" s="983"/>
      <c r="AF36" s="1013">
        <f>SUM(AF37:AI39)</f>
        <v>-54500</v>
      </c>
      <c r="AG36" s="1014"/>
      <c r="AH36" s="1014"/>
      <c r="AI36" s="1015"/>
      <c r="AJ36" s="1013">
        <f>AB36-AF36</f>
        <v>11145</v>
      </c>
      <c r="AK36" s="1014"/>
      <c r="AL36" s="1014"/>
      <c r="AM36" s="1015"/>
      <c r="AN36" s="13"/>
    </row>
    <row r="37" spans="1:40" ht="14.45" customHeight="1" x14ac:dyDescent="0.15">
      <c r="A37" s="17"/>
      <c r="B37" s="19"/>
      <c r="C37" s="973" t="s">
        <v>427</v>
      </c>
      <c r="D37" s="973"/>
      <c r="E37" s="973"/>
      <c r="F37" s="19"/>
      <c r="G37" s="98"/>
      <c r="H37" s="1023">
        <v>6316</v>
      </c>
      <c r="I37" s="1024"/>
      <c r="J37" s="1024"/>
      <c r="K37" s="1025"/>
      <c r="L37" s="1026">
        <v>6300</v>
      </c>
      <c r="M37" s="1027"/>
      <c r="N37" s="1027"/>
      <c r="O37" s="1028"/>
      <c r="P37" s="977">
        <f t="shared" si="6"/>
        <v>16</v>
      </c>
      <c r="Q37" s="978"/>
      <c r="R37" s="978"/>
      <c r="S37" s="979"/>
      <c r="T37" s="13"/>
      <c r="U37" s="13"/>
      <c r="V37" s="17"/>
      <c r="W37" s="19"/>
      <c r="X37" s="973" t="s">
        <v>428</v>
      </c>
      <c r="Y37" s="973"/>
      <c r="Z37" s="973"/>
      <c r="AA37" s="19"/>
      <c r="AB37" s="974">
        <v>-40855</v>
      </c>
      <c r="AC37" s="975"/>
      <c r="AD37" s="975"/>
      <c r="AE37" s="976"/>
      <c r="AF37" s="977">
        <v>-52500</v>
      </c>
      <c r="AG37" s="978"/>
      <c r="AH37" s="978"/>
      <c r="AI37" s="979"/>
      <c r="AJ37" s="977">
        <f>AB37-AF37</f>
        <v>11645</v>
      </c>
      <c r="AK37" s="978"/>
      <c r="AL37" s="978"/>
      <c r="AM37" s="979"/>
      <c r="AN37" s="13"/>
    </row>
    <row r="38" spans="1:40" ht="14.45" customHeight="1" x14ac:dyDescent="0.15">
      <c r="A38" s="10"/>
      <c r="B38" s="19"/>
      <c r="C38" s="973" t="s">
        <v>429</v>
      </c>
      <c r="D38" s="973"/>
      <c r="E38" s="973"/>
      <c r="F38" s="19"/>
      <c r="G38" s="98"/>
      <c r="H38" s="1023">
        <v>0</v>
      </c>
      <c r="I38" s="1024"/>
      <c r="J38" s="1024"/>
      <c r="K38" s="1025"/>
      <c r="L38" s="1026">
        <v>0</v>
      </c>
      <c r="M38" s="1027"/>
      <c r="N38" s="1027"/>
      <c r="O38" s="1028"/>
      <c r="P38" s="977">
        <f t="shared" si="6"/>
        <v>0</v>
      </c>
      <c r="Q38" s="978"/>
      <c r="R38" s="978"/>
      <c r="S38" s="979"/>
      <c r="T38" s="13"/>
      <c r="U38" s="13"/>
      <c r="V38" s="17"/>
      <c r="W38" s="19"/>
      <c r="X38" s="973" t="s">
        <v>430</v>
      </c>
      <c r="Y38" s="973"/>
      <c r="Z38" s="973"/>
      <c r="AA38" s="19"/>
      <c r="AB38" s="974">
        <v>-2500</v>
      </c>
      <c r="AC38" s="975"/>
      <c r="AD38" s="975"/>
      <c r="AE38" s="976"/>
      <c r="AF38" s="977">
        <v>-2000</v>
      </c>
      <c r="AG38" s="978"/>
      <c r="AH38" s="978"/>
      <c r="AI38" s="979"/>
      <c r="AJ38" s="977">
        <f>AB38-AF38</f>
        <v>-500</v>
      </c>
      <c r="AK38" s="978"/>
      <c r="AL38" s="978"/>
      <c r="AM38" s="979"/>
      <c r="AN38" s="13"/>
    </row>
    <row r="39" spans="1:40" ht="14.45" customHeight="1" x14ac:dyDescent="0.15">
      <c r="A39" s="26"/>
      <c r="B39" s="984" t="s">
        <v>431</v>
      </c>
      <c r="C39" s="984"/>
      <c r="D39" s="984"/>
      <c r="E39" s="984"/>
      <c r="F39" s="140"/>
      <c r="G39" s="138"/>
      <c r="H39" s="1029">
        <f>SUM(H40:K42)</f>
        <v>42000</v>
      </c>
      <c r="I39" s="1030"/>
      <c r="J39" s="1030"/>
      <c r="K39" s="1031"/>
      <c r="L39" s="1029">
        <f>SUM(L40:O42)</f>
        <v>43000</v>
      </c>
      <c r="M39" s="1030"/>
      <c r="N39" s="1030"/>
      <c r="O39" s="1031"/>
      <c r="P39" s="1013">
        <f t="shared" si="6"/>
        <v>-1000</v>
      </c>
      <c r="Q39" s="1014"/>
      <c r="R39" s="1014"/>
      <c r="S39" s="1015"/>
      <c r="T39" s="13"/>
      <c r="U39" s="13"/>
      <c r="V39" s="17"/>
      <c r="W39" s="19"/>
      <c r="X39" s="973" t="s">
        <v>432</v>
      </c>
      <c r="Y39" s="973"/>
      <c r="Z39" s="973"/>
      <c r="AA39" s="19"/>
      <c r="AB39" s="974">
        <v>0</v>
      </c>
      <c r="AC39" s="975"/>
      <c r="AD39" s="975"/>
      <c r="AE39" s="976"/>
      <c r="AF39" s="977">
        <v>0</v>
      </c>
      <c r="AG39" s="978"/>
      <c r="AH39" s="978"/>
      <c r="AI39" s="979"/>
      <c r="AJ39" s="977">
        <f>AB39-AF39</f>
        <v>0</v>
      </c>
      <c r="AK39" s="978"/>
      <c r="AL39" s="978"/>
      <c r="AM39" s="979"/>
      <c r="AN39" s="13"/>
    </row>
    <row r="40" spans="1:40" ht="14.45" customHeight="1" x14ac:dyDescent="0.15">
      <c r="A40" s="26"/>
      <c r="B40" s="19"/>
      <c r="C40" s="973" t="s">
        <v>433</v>
      </c>
      <c r="D40" s="973"/>
      <c r="E40" s="973"/>
      <c r="F40" s="19"/>
      <c r="G40" s="98"/>
      <c r="H40" s="1023">
        <v>22000</v>
      </c>
      <c r="I40" s="1024"/>
      <c r="J40" s="1024"/>
      <c r="K40" s="1025"/>
      <c r="L40" s="1026">
        <v>22000</v>
      </c>
      <c r="M40" s="1027"/>
      <c r="N40" s="1027"/>
      <c r="O40" s="1028"/>
      <c r="P40" s="977">
        <f t="shared" si="6"/>
        <v>0</v>
      </c>
      <c r="Q40" s="978"/>
      <c r="R40" s="978"/>
      <c r="S40" s="979"/>
      <c r="T40" s="13"/>
      <c r="U40" s="10"/>
      <c r="V40" s="17"/>
      <c r="W40" s="984" t="s">
        <v>962</v>
      </c>
      <c r="X40" s="984"/>
      <c r="Y40" s="984"/>
      <c r="Z40" s="984"/>
      <c r="AA40" s="140"/>
      <c r="AB40" s="981">
        <v>189872</v>
      </c>
      <c r="AC40" s="982"/>
      <c r="AD40" s="982"/>
      <c r="AE40" s="983"/>
      <c r="AF40" s="1013">
        <v>192952</v>
      </c>
      <c r="AG40" s="1014"/>
      <c r="AH40" s="1014"/>
      <c r="AI40" s="1015"/>
      <c r="AJ40" s="1013">
        <f>AB40-AF40</f>
        <v>-3080</v>
      </c>
      <c r="AK40" s="1014"/>
      <c r="AL40" s="1014"/>
      <c r="AM40" s="1015"/>
      <c r="AN40" s="13"/>
    </row>
    <row r="41" spans="1:40" ht="14.45" customHeight="1" x14ac:dyDescent="0.15">
      <c r="A41" s="17"/>
      <c r="B41" s="809"/>
      <c r="C41" s="973" t="s">
        <v>434</v>
      </c>
      <c r="D41" s="973"/>
      <c r="E41" s="973"/>
      <c r="F41" s="809"/>
      <c r="G41" s="98"/>
      <c r="H41" s="1023">
        <v>20000</v>
      </c>
      <c r="I41" s="1024"/>
      <c r="J41" s="1024"/>
      <c r="K41" s="1025"/>
      <c r="L41" s="1026">
        <v>21000</v>
      </c>
      <c r="M41" s="1027"/>
      <c r="N41" s="1027"/>
      <c r="O41" s="1028"/>
      <c r="P41" s="977">
        <f t="shared" si="6"/>
        <v>-1000</v>
      </c>
      <c r="Q41" s="978"/>
      <c r="R41" s="978"/>
      <c r="S41" s="979"/>
      <c r="T41" s="65"/>
      <c r="U41" s="1"/>
      <c r="V41" s="17"/>
      <c r="W41" s="19"/>
      <c r="X41" s="19"/>
      <c r="Y41" s="19"/>
      <c r="Z41" s="19"/>
      <c r="AA41" s="19"/>
      <c r="AB41" s="974"/>
      <c r="AC41" s="975"/>
      <c r="AD41" s="975"/>
      <c r="AE41" s="976"/>
      <c r="AF41" s="977"/>
      <c r="AG41" s="978"/>
      <c r="AH41" s="978"/>
      <c r="AI41" s="979"/>
      <c r="AJ41" s="977"/>
      <c r="AK41" s="978"/>
      <c r="AL41" s="978"/>
      <c r="AM41" s="979"/>
      <c r="AN41" s="13"/>
    </row>
    <row r="42" spans="1:40" ht="14.45" customHeight="1" x14ac:dyDescent="0.15">
      <c r="A42" s="25"/>
      <c r="B42" s="27"/>
      <c r="C42" s="1016" t="s">
        <v>435</v>
      </c>
      <c r="D42" s="1016"/>
      <c r="E42" s="1016"/>
      <c r="F42" s="27"/>
      <c r="G42" s="115"/>
      <c r="H42" s="1017">
        <v>0</v>
      </c>
      <c r="I42" s="1018"/>
      <c r="J42" s="1018"/>
      <c r="K42" s="1019"/>
      <c r="L42" s="1020">
        <v>0</v>
      </c>
      <c r="M42" s="1021"/>
      <c r="N42" s="1021"/>
      <c r="O42" s="1022"/>
      <c r="P42" s="987">
        <f t="shared" si="6"/>
        <v>0</v>
      </c>
      <c r="Q42" s="988"/>
      <c r="R42" s="988"/>
      <c r="S42" s="989"/>
      <c r="T42" s="128"/>
      <c r="U42" s="1"/>
      <c r="V42" s="25"/>
      <c r="W42" s="993" t="s">
        <v>83</v>
      </c>
      <c r="X42" s="993"/>
      <c r="Y42" s="993"/>
      <c r="Z42" s="993"/>
      <c r="AA42" s="142"/>
      <c r="AB42" s="994">
        <f>SUM(H7+H13+H36+H39+AB7+AB13+AB19+AB25+AB36+AB40)</f>
        <v>1068030</v>
      </c>
      <c r="AC42" s="995"/>
      <c r="AD42" s="995"/>
      <c r="AE42" s="996"/>
      <c r="AF42" s="994">
        <f>SUM(L7+L13+L36+L39+AF7+AF13+AF19+AF25+AF34+AF36+AF40)</f>
        <v>1046782</v>
      </c>
      <c r="AG42" s="995"/>
      <c r="AH42" s="995"/>
      <c r="AI42" s="996"/>
      <c r="AJ42" s="1010">
        <f>SUM(P7+P13+P36+P39+AJ7+AJ13+AJ19+AJ25+AJ34+AJ36+AJ40)</f>
        <v>21248</v>
      </c>
      <c r="AK42" s="1011"/>
      <c r="AL42" s="1011"/>
      <c r="AM42" s="1012"/>
      <c r="AN42" s="128"/>
    </row>
    <row r="43" spans="1:40" ht="14.45" customHeight="1" x14ac:dyDescent="0.15">
      <c r="A43" s="1"/>
      <c r="B43" s="12"/>
      <c r="C43" s="1"/>
      <c r="D43" s="1"/>
      <c r="E43" s="1"/>
      <c r="F43" s="1"/>
      <c r="G43" s="816"/>
      <c r="H43" s="816"/>
      <c r="I43" s="816"/>
      <c r="J43" s="1"/>
      <c r="K43" s="63"/>
      <c r="L43" s="816"/>
      <c r="M43" s="816"/>
      <c r="N43" s="1"/>
      <c r="O43" s="1"/>
      <c r="P43" s="816"/>
      <c r="Q43" s="816"/>
      <c r="R43" s="1"/>
      <c r="S43" s="813"/>
      <c r="T43" s="1"/>
      <c r="W43" s="1"/>
      <c r="X43" s="1"/>
      <c r="Y43" s="1"/>
      <c r="Z43" s="1"/>
      <c r="AA43" s="1"/>
      <c r="AB43" s="816"/>
      <c r="AC43" s="816"/>
      <c r="AD43" s="1"/>
      <c r="AE43" s="813"/>
      <c r="AF43" s="816"/>
      <c r="AG43" s="816"/>
      <c r="AH43" s="1"/>
      <c r="AI43" s="1"/>
      <c r="AJ43" s="816"/>
      <c r="AK43" s="816"/>
      <c r="AL43" s="1"/>
      <c r="AM43" s="1"/>
      <c r="AN43" s="1"/>
    </row>
    <row r="44" spans="1:40" ht="14.45" customHeight="1" x14ac:dyDescent="0.15">
      <c r="A44" s="1"/>
      <c r="B44" s="1"/>
      <c r="C44" s="1"/>
      <c r="D44" s="1"/>
      <c r="E44" s="1"/>
      <c r="F44" s="1"/>
      <c r="G44" s="816"/>
      <c r="H44" s="816"/>
      <c r="I44" s="816"/>
      <c r="J44" s="1"/>
      <c r="K44" s="63"/>
      <c r="L44" s="816"/>
      <c r="M44" s="816"/>
      <c r="N44" s="1"/>
      <c r="O44" s="1"/>
      <c r="P44" s="816"/>
      <c r="Q44" s="816"/>
      <c r="R44" s="1"/>
      <c r="S44" s="813"/>
      <c r="T44" s="1"/>
      <c r="U44" s="1"/>
      <c r="V44" s="1"/>
      <c r="W44" s="1"/>
      <c r="X44" s="1"/>
      <c r="Y44" s="1"/>
      <c r="Z44" s="1"/>
      <c r="AA44" s="1"/>
      <c r="AB44" s="816"/>
      <c r="AC44" s="816"/>
      <c r="AD44" s="1"/>
      <c r="AE44" s="813"/>
      <c r="AF44" s="816"/>
      <c r="AG44" s="816"/>
      <c r="AH44" s="1"/>
      <c r="AI44" s="1"/>
      <c r="AJ44" s="816"/>
      <c r="AK44" s="816"/>
      <c r="AL44" s="1"/>
      <c r="AM44" s="1"/>
      <c r="AN44" s="1"/>
    </row>
    <row r="45" spans="1:40" ht="14.45" customHeight="1" x14ac:dyDescent="0.15">
      <c r="A45" s="1"/>
      <c r="B45" s="1"/>
      <c r="C45" s="1"/>
      <c r="D45" s="1"/>
      <c r="E45" s="1"/>
      <c r="F45" s="1"/>
      <c r="G45" s="816"/>
      <c r="H45" s="816"/>
      <c r="I45" s="816"/>
      <c r="J45" s="1"/>
      <c r="K45" s="63"/>
      <c r="L45" s="816"/>
      <c r="M45" s="816"/>
      <c r="N45" s="1"/>
      <c r="O45" s="1"/>
      <c r="P45" s="816"/>
      <c r="Q45" s="816"/>
      <c r="R45" s="1"/>
      <c r="S45" s="813"/>
      <c r="T45" s="1"/>
      <c r="U45" s="986"/>
      <c r="V45" s="986"/>
      <c r="W45" s="1"/>
      <c r="X45" s="1"/>
      <c r="Y45" s="1"/>
      <c r="Z45" s="1"/>
      <c r="AA45" s="1"/>
      <c r="AB45" s="816"/>
      <c r="AC45" s="816"/>
      <c r="AD45" s="1"/>
      <c r="AE45" s="813"/>
      <c r="AF45" s="816"/>
      <c r="AG45" s="816"/>
      <c r="AH45" s="1"/>
      <c r="AI45" s="1"/>
      <c r="AJ45" s="816"/>
      <c r="AK45" s="816"/>
      <c r="AL45" s="1"/>
      <c r="AM45" s="1"/>
      <c r="AN45" s="1"/>
    </row>
    <row r="46" spans="1:40" ht="14.45" customHeight="1" x14ac:dyDescent="0.15">
      <c r="A46" s="1"/>
      <c r="B46" s="1"/>
      <c r="C46" s="1"/>
      <c r="D46" s="1"/>
      <c r="E46" s="1"/>
      <c r="F46" s="1"/>
      <c r="G46" s="816"/>
      <c r="H46" s="816"/>
      <c r="I46" s="816"/>
      <c r="J46" s="1"/>
      <c r="K46" s="63"/>
      <c r="L46" s="816"/>
      <c r="M46" s="816"/>
      <c r="N46" s="1"/>
      <c r="O46" s="1"/>
      <c r="P46" s="816"/>
      <c r="Q46" s="816"/>
      <c r="R46" s="1"/>
      <c r="S46" s="813"/>
      <c r="T46" s="1"/>
      <c r="U46" s="1"/>
      <c r="V46" s="1"/>
      <c r="AN46" s="1"/>
    </row>
    <row r="47" spans="1:40" ht="14.45" customHeight="1" x14ac:dyDescent="0.15"/>
    <row r="48" spans="1:40"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sheetData>
  <mergeCells count="298">
    <mergeCell ref="AM1:AN1"/>
    <mergeCell ref="A2:AN2"/>
    <mergeCell ref="D4:E4"/>
    <mergeCell ref="AL4:AN4"/>
    <mergeCell ref="A6:G6"/>
    <mergeCell ref="H6:K6"/>
    <mergeCell ref="L6:O6"/>
    <mergeCell ref="P6:S6"/>
    <mergeCell ref="V6:AA6"/>
    <mergeCell ref="AB6:AE6"/>
    <mergeCell ref="AF6:AI6"/>
    <mergeCell ref="AJ6:AM6"/>
    <mergeCell ref="B7:E7"/>
    <mergeCell ref="H7:K7"/>
    <mergeCell ref="L7:O7"/>
    <mergeCell ref="P7:S7"/>
    <mergeCell ref="W7:Z7"/>
    <mergeCell ref="AB7:AE7"/>
    <mergeCell ref="AF7:AI7"/>
    <mergeCell ref="AJ7:AM7"/>
    <mergeCell ref="AF8:AI8"/>
    <mergeCell ref="AJ8:AM8"/>
    <mergeCell ref="C9:E9"/>
    <mergeCell ref="H9:K9"/>
    <mergeCell ref="L9:O9"/>
    <mergeCell ref="P9:S9"/>
    <mergeCell ref="X9:Z9"/>
    <mergeCell ref="AB9:AE9"/>
    <mergeCell ref="AF9:AI9"/>
    <mergeCell ref="AJ9:AM9"/>
    <mergeCell ref="C8:E8"/>
    <mergeCell ref="H8:K8"/>
    <mergeCell ref="L8:O8"/>
    <mergeCell ref="P8:S8"/>
    <mergeCell ref="X8:Z8"/>
    <mergeCell ref="AB8:AE8"/>
    <mergeCell ref="AF10:AI10"/>
    <mergeCell ref="AJ10:AM10"/>
    <mergeCell ref="C11:E11"/>
    <mergeCell ref="H11:K11"/>
    <mergeCell ref="L11:O11"/>
    <mergeCell ref="P11:S11"/>
    <mergeCell ref="X11:Z11"/>
    <mergeCell ref="AB11:AE11"/>
    <mergeCell ref="AF11:AI11"/>
    <mergeCell ref="AJ11:AM11"/>
    <mergeCell ref="C10:E10"/>
    <mergeCell ref="H10:K10"/>
    <mergeCell ref="L10:O10"/>
    <mergeCell ref="P10:S10"/>
    <mergeCell ref="X10:Z10"/>
    <mergeCell ref="AB10:AE10"/>
    <mergeCell ref="AF12:AI12"/>
    <mergeCell ref="AJ12:AM12"/>
    <mergeCell ref="B13:E13"/>
    <mergeCell ref="H13:K13"/>
    <mergeCell ref="L13:O13"/>
    <mergeCell ref="P13:S13"/>
    <mergeCell ref="W13:Z13"/>
    <mergeCell ref="AB13:AE13"/>
    <mergeCell ref="AF13:AI13"/>
    <mergeCell ref="AJ13:AM13"/>
    <mergeCell ref="C12:E12"/>
    <mergeCell ref="H12:K12"/>
    <mergeCell ref="L12:O12"/>
    <mergeCell ref="P12:S12"/>
    <mergeCell ref="X12:Z12"/>
    <mergeCell ref="AB12:AE12"/>
    <mergeCell ref="AF14:AI14"/>
    <mergeCell ref="AJ14:AM14"/>
    <mergeCell ref="C15:E15"/>
    <mergeCell ref="H15:K15"/>
    <mergeCell ref="L15:O15"/>
    <mergeCell ref="P15:S15"/>
    <mergeCell ref="X15:Z15"/>
    <mergeCell ref="AB15:AE15"/>
    <mergeCell ref="AF15:AI15"/>
    <mergeCell ref="AJ15:AM15"/>
    <mergeCell ref="C14:E14"/>
    <mergeCell ref="H14:K14"/>
    <mergeCell ref="L14:O14"/>
    <mergeCell ref="P14:S14"/>
    <mergeCell ref="X14:Z14"/>
    <mergeCell ref="AB14:AE14"/>
    <mergeCell ref="AF16:AI16"/>
    <mergeCell ref="AJ16:AM16"/>
    <mergeCell ref="C17:E17"/>
    <mergeCell ref="H17:K17"/>
    <mergeCell ref="L17:O17"/>
    <mergeCell ref="P17:S17"/>
    <mergeCell ref="X17:Z17"/>
    <mergeCell ref="AB17:AE17"/>
    <mergeCell ref="AF17:AI17"/>
    <mergeCell ref="AJ17:AM17"/>
    <mergeCell ref="C16:E16"/>
    <mergeCell ref="H16:K16"/>
    <mergeCell ref="L16:O16"/>
    <mergeCell ref="P16:S16"/>
    <mergeCell ref="X16:Z16"/>
    <mergeCell ref="AB16:AE16"/>
    <mergeCell ref="AF18:AI18"/>
    <mergeCell ref="AJ18:AM18"/>
    <mergeCell ref="C19:E19"/>
    <mergeCell ref="H19:K19"/>
    <mergeCell ref="L19:O19"/>
    <mergeCell ref="P19:S19"/>
    <mergeCell ref="W19:Z19"/>
    <mergeCell ref="AB19:AE19"/>
    <mergeCell ref="AF19:AI19"/>
    <mergeCell ref="AJ19:AM19"/>
    <mergeCell ref="C18:E18"/>
    <mergeCell ref="H18:K18"/>
    <mergeCell ref="L18:O18"/>
    <mergeCell ref="P18:S18"/>
    <mergeCell ref="X18:Z18"/>
    <mergeCell ref="AB18:AE18"/>
    <mergeCell ref="AF20:AI20"/>
    <mergeCell ref="AJ20:AM20"/>
    <mergeCell ref="C21:E21"/>
    <mergeCell ref="H21:K21"/>
    <mergeCell ref="L21:O21"/>
    <mergeCell ref="P21:S21"/>
    <mergeCell ref="X21:Z21"/>
    <mergeCell ref="AB21:AE21"/>
    <mergeCell ref="AF21:AI21"/>
    <mergeCell ref="AJ21:AM21"/>
    <mergeCell ref="C20:E20"/>
    <mergeCell ref="H20:K20"/>
    <mergeCell ref="L20:O20"/>
    <mergeCell ref="P20:S20"/>
    <mergeCell ref="X20:Z20"/>
    <mergeCell ref="AB20:AE20"/>
    <mergeCell ref="AF22:AI22"/>
    <mergeCell ref="AJ22:AM22"/>
    <mergeCell ref="C23:E23"/>
    <mergeCell ref="H23:K23"/>
    <mergeCell ref="L23:O23"/>
    <mergeCell ref="P23:S23"/>
    <mergeCell ref="AB23:AE23"/>
    <mergeCell ref="AF23:AI23"/>
    <mergeCell ref="AJ23:AM23"/>
    <mergeCell ref="X23:Z23"/>
    <mergeCell ref="C22:E22"/>
    <mergeCell ref="H22:K22"/>
    <mergeCell ref="L22:O22"/>
    <mergeCell ref="P22:S22"/>
    <mergeCell ref="X22:Z22"/>
    <mergeCell ref="AB22:AE22"/>
    <mergeCell ref="AF24:AI24"/>
    <mergeCell ref="AJ24:AM24"/>
    <mergeCell ref="C25:E25"/>
    <mergeCell ref="H25:K25"/>
    <mergeCell ref="L25:O25"/>
    <mergeCell ref="P25:S25"/>
    <mergeCell ref="C24:E24"/>
    <mergeCell ref="H24:K24"/>
    <mergeCell ref="L24:O24"/>
    <mergeCell ref="P24:S24"/>
    <mergeCell ref="AB24:AE24"/>
    <mergeCell ref="X24:Z24"/>
    <mergeCell ref="C27:E27"/>
    <mergeCell ref="H27:K27"/>
    <mergeCell ref="L27:O27"/>
    <mergeCell ref="P27:S27"/>
    <mergeCell ref="C26:E26"/>
    <mergeCell ref="H26:K26"/>
    <mergeCell ref="L26:O26"/>
    <mergeCell ref="P26:S26"/>
    <mergeCell ref="C29:E29"/>
    <mergeCell ref="H29:K29"/>
    <mergeCell ref="L29:O29"/>
    <mergeCell ref="P29:S29"/>
    <mergeCell ref="C28:E28"/>
    <mergeCell ref="H28:K28"/>
    <mergeCell ref="L28:O28"/>
    <mergeCell ref="P28:S28"/>
    <mergeCell ref="C31:E31"/>
    <mergeCell ref="H31:K31"/>
    <mergeCell ref="L31:O31"/>
    <mergeCell ref="P31:S31"/>
    <mergeCell ref="C30:E30"/>
    <mergeCell ref="H30:K30"/>
    <mergeCell ref="L30:O30"/>
    <mergeCell ref="P30:S30"/>
    <mergeCell ref="C33:E33"/>
    <mergeCell ref="H33:K33"/>
    <mergeCell ref="L33:O33"/>
    <mergeCell ref="P33:S33"/>
    <mergeCell ref="C32:E32"/>
    <mergeCell ref="H32:K32"/>
    <mergeCell ref="L32:O32"/>
    <mergeCell ref="P32:S32"/>
    <mergeCell ref="AF34:AI34"/>
    <mergeCell ref="AJ34:AM34"/>
    <mergeCell ref="H35:K35"/>
    <mergeCell ref="L35:O35"/>
    <mergeCell ref="P35:S35"/>
    <mergeCell ref="AB35:AE35"/>
    <mergeCell ref="AF35:AI35"/>
    <mergeCell ref="AJ35:AM35"/>
    <mergeCell ref="C34:E34"/>
    <mergeCell ref="H34:K34"/>
    <mergeCell ref="L34:O34"/>
    <mergeCell ref="P34:S34"/>
    <mergeCell ref="W34:Z34"/>
    <mergeCell ref="AB34:AE34"/>
    <mergeCell ref="AF36:AI36"/>
    <mergeCell ref="AJ36:AM36"/>
    <mergeCell ref="C37:E37"/>
    <mergeCell ref="H37:K37"/>
    <mergeCell ref="L37:O37"/>
    <mergeCell ref="P37:S37"/>
    <mergeCell ref="X37:Z37"/>
    <mergeCell ref="AB37:AE37"/>
    <mergeCell ref="AF37:AI37"/>
    <mergeCell ref="AJ37:AM37"/>
    <mergeCell ref="B36:E36"/>
    <mergeCell ref="H36:K36"/>
    <mergeCell ref="L36:O36"/>
    <mergeCell ref="P36:S36"/>
    <mergeCell ref="W36:Z36"/>
    <mergeCell ref="AB36:AE36"/>
    <mergeCell ref="AF38:AI38"/>
    <mergeCell ref="AJ38:AM38"/>
    <mergeCell ref="B39:E39"/>
    <mergeCell ref="H39:K39"/>
    <mergeCell ref="L39:O39"/>
    <mergeCell ref="P39:S39"/>
    <mergeCell ref="X39:Z39"/>
    <mergeCell ref="AB39:AE39"/>
    <mergeCell ref="AF39:AI39"/>
    <mergeCell ref="AJ39:AM39"/>
    <mergeCell ref="C38:E38"/>
    <mergeCell ref="H38:K38"/>
    <mergeCell ref="L38:O38"/>
    <mergeCell ref="P38:S38"/>
    <mergeCell ref="X38:Z38"/>
    <mergeCell ref="AB38:AE38"/>
    <mergeCell ref="AF40:AI40"/>
    <mergeCell ref="AJ40:AM40"/>
    <mergeCell ref="C41:E41"/>
    <mergeCell ref="H41:K41"/>
    <mergeCell ref="L41:O41"/>
    <mergeCell ref="P41:S41"/>
    <mergeCell ref="AB41:AE41"/>
    <mergeCell ref="AF41:AI41"/>
    <mergeCell ref="AJ41:AM41"/>
    <mergeCell ref="C40:E40"/>
    <mergeCell ref="H40:K40"/>
    <mergeCell ref="L40:O40"/>
    <mergeCell ref="P40:S40"/>
    <mergeCell ref="W40:Z40"/>
    <mergeCell ref="AB40:AE40"/>
    <mergeCell ref="AF42:AI42"/>
    <mergeCell ref="AJ42:AM42"/>
    <mergeCell ref="U45:V45"/>
    <mergeCell ref="W25:Z25"/>
    <mergeCell ref="AB25:AE25"/>
    <mergeCell ref="AF25:AI25"/>
    <mergeCell ref="AJ25:AM25"/>
    <mergeCell ref="C42:E42"/>
    <mergeCell ref="H42:K42"/>
    <mergeCell ref="L42:O42"/>
    <mergeCell ref="P42:S42"/>
    <mergeCell ref="W42:Z42"/>
    <mergeCell ref="AB42:AE42"/>
    <mergeCell ref="X28:Z28"/>
    <mergeCell ref="AB28:AE28"/>
    <mergeCell ref="AF28:AI28"/>
    <mergeCell ref="AJ28:AM28"/>
    <mergeCell ref="X29:Z29"/>
    <mergeCell ref="AB29:AE29"/>
    <mergeCell ref="AF29:AI29"/>
    <mergeCell ref="AJ29:AM29"/>
    <mergeCell ref="X26:Z26"/>
    <mergeCell ref="AB26:AE26"/>
    <mergeCell ref="AF26:AI26"/>
    <mergeCell ref="AJ26:AM26"/>
    <mergeCell ref="X27:Z27"/>
    <mergeCell ref="AB27:AE27"/>
    <mergeCell ref="AF27:AI27"/>
    <mergeCell ref="AJ27:AM27"/>
    <mergeCell ref="X32:Z32"/>
    <mergeCell ref="AB32:AE32"/>
    <mergeCell ref="AF32:AI32"/>
    <mergeCell ref="AJ32:AM32"/>
    <mergeCell ref="X33:Z33"/>
    <mergeCell ref="AB33:AE33"/>
    <mergeCell ref="AF33:AI33"/>
    <mergeCell ref="AJ33:AM33"/>
    <mergeCell ref="X30:Z30"/>
    <mergeCell ref="AB30:AE30"/>
    <mergeCell ref="AF30:AI30"/>
    <mergeCell ref="AJ30:AM30"/>
    <mergeCell ref="X31:Z31"/>
    <mergeCell ref="AB31:AE31"/>
    <mergeCell ref="AF31:AI31"/>
    <mergeCell ref="AJ31:AM31"/>
  </mergeCells>
  <phoneticPr fontId="2"/>
  <pageMargins left="0.59055118110236227" right="0.39370078740157483" top="0.39370078740157483" bottom="0.19685039370078741" header="0.51181102362204722" footer="0.19685039370078741"/>
  <pageSetup paperSize="9" scale="98" orientation="landscape" r:id="rId1"/>
  <headerFooter alignWithMargins="0">
    <oddFooter>&amp;C
- 2 -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5"/>
  <sheetViews>
    <sheetView zoomScale="115" zoomScaleNormal="115" zoomScaleSheetLayoutView="100" workbookViewId="0">
      <selection activeCell="D9" sqref="D9:Q9"/>
    </sheetView>
  </sheetViews>
  <sheetFormatPr defaultColWidth="2.125" defaultRowHeight="11.25" x14ac:dyDescent="0.15"/>
  <cols>
    <col min="1" max="1" width="2.25" style="1" customWidth="1"/>
    <col min="2" max="2" width="2.125" style="1" customWidth="1"/>
    <col min="3" max="3" width="2.375" style="1" customWidth="1"/>
    <col min="4" max="4" width="2.25" style="1" customWidth="1"/>
    <col min="5" max="5" width="2.375" style="1" customWidth="1"/>
    <col min="6" max="6" width="2.125" style="1" customWidth="1"/>
    <col min="7" max="7" width="1.5" style="1" customWidth="1"/>
    <col min="8" max="8" width="2.25" style="1" customWidth="1"/>
    <col min="9" max="9" width="1.875" style="1" customWidth="1"/>
    <col min="10" max="10" width="1.375" style="1" customWidth="1"/>
    <col min="11" max="11" width="1.25" style="1" customWidth="1"/>
    <col min="12" max="12" width="2.25" style="1" customWidth="1"/>
    <col min="13" max="13" width="1.875" style="1" customWidth="1"/>
    <col min="14" max="14" width="1.375" style="1" customWidth="1"/>
    <col min="15" max="15" width="1.25" style="1" customWidth="1"/>
    <col min="16" max="16" width="2.25" style="1" customWidth="1"/>
    <col min="17" max="17" width="2.125" style="1" customWidth="1"/>
    <col min="18" max="18" width="1.375" style="1" customWidth="1"/>
    <col min="19" max="19" width="1.75" style="1" customWidth="1"/>
    <col min="20" max="20" width="2.25" style="1" customWidth="1"/>
    <col min="21" max="21" width="2.125" style="1"/>
    <col min="22" max="22" width="1" style="1" customWidth="1"/>
    <col min="23" max="23" width="1.875" style="1" customWidth="1"/>
    <col min="24" max="24" width="2.25" style="1" customWidth="1"/>
    <col min="25" max="25" width="1.75" style="1" customWidth="1"/>
    <col min="26" max="26" width="1.625" style="1" customWidth="1"/>
    <col min="27" max="27" width="1.75" style="1" customWidth="1"/>
    <col min="28" max="28" width="2.375" style="1" customWidth="1"/>
    <col min="29" max="29" width="2.25" style="1" customWidth="1"/>
    <col min="30" max="30" width="1.75" style="1" customWidth="1"/>
    <col min="31" max="31" width="1.625" style="1" customWidth="1"/>
    <col min="32" max="32" width="2.25" style="1" customWidth="1"/>
    <col min="33" max="33" width="1.875" style="1" customWidth="1"/>
    <col min="34" max="34" width="1.375" style="1" customWidth="1"/>
    <col min="35" max="35" width="1.25" style="1" customWidth="1"/>
    <col min="36" max="36" width="2.25" style="1" customWidth="1"/>
    <col min="37" max="37" width="1.875" style="1" customWidth="1"/>
    <col min="38" max="38" width="1.375" style="1" customWidth="1"/>
    <col min="39" max="39" width="1.25" style="1" customWidth="1"/>
    <col min="40" max="40" width="2.25" style="1" customWidth="1"/>
    <col min="41" max="41" width="2.125" style="1" customWidth="1"/>
    <col min="42" max="42" width="1.375" style="1" customWidth="1"/>
    <col min="43" max="43" width="1.625" style="1" customWidth="1"/>
    <col min="44" max="44" width="2.25" style="1" customWidth="1"/>
    <col min="45" max="45" width="2.125" style="1"/>
    <col min="46" max="46" width="1.375" style="1" customWidth="1"/>
    <col min="47" max="47" width="1.25" style="1" customWidth="1"/>
    <col min="48" max="48" width="2.25" style="1" customWidth="1"/>
    <col min="49" max="49" width="1.875" style="1" customWidth="1"/>
    <col min="50" max="50" width="1.375" style="1" customWidth="1"/>
    <col min="51" max="51" width="1.25" style="1" customWidth="1"/>
    <col min="52" max="52" width="2" style="1" customWidth="1"/>
    <col min="53" max="53" width="2.125" style="1"/>
    <col min="54" max="54" width="1.375" style="1" customWidth="1"/>
    <col min="55" max="56" width="2.125" style="1" customWidth="1"/>
    <col min="57" max="57" width="1.875" style="1" customWidth="1"/>
    <col min="58" max="58" width="1.375" style="1" customWidth="1"/>
    <col min="59" max="59" width="1.625" style="1" customWidth="1"/>
    <col min="60" max="60" width="2.125" style="1" customWidth="1"/>
    <col min="61" max="61" width="1.875" style="1" customWidth="1"/>
    <col min="62" max="62" width="1.375" style="1" customWidth="1"/>
    <col min="63" max="63" width="1.625" style="1" customWidth="1"/>
    <col min="64" max="65" width="2.125" style="1" customWidth="1"/>
    <col min="66" max="66" width="1.375" style="1" customWidth="1"/>
    <col min="67" max="67" width="2.75" style="1" customWidth="1"/>
    <col min="68" max="68" width="2.25" style="1" customWidth="1"/>
    <col min="69" max="69" width="2.5" style="1" customWidth="1"/>
    <col min="70" max="70" width="1.375" style="1" customWidth="1"/>
    <col min="71" max="71" width="0.75" style="1" customWidth="1"/>
    <col min="72" max="72" width="2" style="1" customWidth="1"/>
    <col min="73" max="73" width="2.5" style="1" customWidth="1"/>
    <col min="74" max="74" width="2.375" style="1" customWidth="1"/>
    <col min="75" max="75" width="1.25" style="1" hidden="1" customWidth="1"/>
    <col min="76" max="77" width="2.125" style="1" hidden="1" customWidth="1"/>
    <col min="78" max="16384" width="2.125" style="1"/>
  </cols>
  <sheetData>
    <row r="1" spans="1:78" ht="18.75" customHeight="1" x14ac:dyDescent="0.15">
      <c r="BN1" s="1" t="s">
        <v>492</v>
      </c>
      <c r="BO1" s="2"/>
      <c r="BP1" s="2"/>
      <c r="BQ1" s="2"/>
      <c r="BR1" s="1002" t="s">
        <v>436</v>
      </c>
      <c r="BS1" s="1006"/>
      <c r="BT1" s="1006"/>
      <c r="BU1" s="1006"/>
      <c r="BV1" s="1006"/>
      <c r="BW1" s="1003"/>
      <c r="BZ1" s="10"/>
    </row>
    <row r="2" spans="1:78" ht="20.25" customHeight="1" x14ac:dyDescent="0.15">
      <c r="A2" s="1172" t="s">
        <v>437</v>
      </c>
      <c r="B2" s="1172"/>
      <c r="C2" s="1172"/>
      <c r="D2" s="1172"/>
      <c r="E2" s="1172"/>
      <c r="F2" s="1172"/>
      <c r="G2" s="1172"/>
      <c r="H2" s="1172"/>
      <c r="I2" s="1172"/>
      <c r="J2" s="1172"/>
      <c r="K2" s="1172"/>
      <c r="L2" s="1172"/>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172"/>
      <c r="AL2" s="1172"/>
      <c r="AM2" s="1172"/>
      <c r="AN2" s="1172"/>
      <c r="AO2" s="1172"/>
      <c r="AP2" s="1172"/>
      <c r="AQ2" s="1172"/>
      <c r="AR2" s="1172"/>
      <c r="AS2" s="1172"/>
      <c r="AT2" s="1172"/>
      <c r="AU2" s="1172"/>
      <c r="AV2" s="1172"/>
      <c r="AW2" s="1172"/>
      <c r="AX2" s="1172"/>
      <c r="AY2" s="1172"/>
      <c r="AZ2" s="1172"/>
      <c r="BA2" s="1172"/>
      <c r="BB2" s="1172"/>
      <c r="BC2" s="1172"/>
      <c r="BD2" s="1172"/>
      <c r="BE2" s="1172"/>
      <c r="BF2" s="1172"/>
      <c r="BG2" s="1172"/>
      <c r="BH2" s="1172"/>
      <c r="BI2" s="1172"/>
      <c r="BJ2" s="1172"/>
      <c r="BK2" s="1172"/>
      <c r="BL2" s="1172"/>
      <c r="BM2" s="1172"/>
      <c r="BN2" s="1172"/>
      <c r="BO2" s="1172"/>
      <c r="BP2" s="1172"/>
      <c r="BQ2" s="1172"/>
      <c r="BR2" s="1172"/>
      <c r="BS2" s="1172"/>
      <c r="BT2" s="1172"/>
      <c r="BU2" s="1172"/>
      <c r="BV2" s="1172"/>
      <c r="BW2" s="1172"/>
      <c r="BX2" s="1172"/>
      <c r="BY2" s="1172"/>
      <c r="BZ2" s="1172"/>
    </row>
    <row r="3" spans="1:78" ht="13.5" customHeight="1" x14ac:dyDescent="0.15">
      <c r="A3" s="11" t="s">
        <v>311</v>
      </c>
      <c r="B3" s="11"/>
      <c r="C3" s="11"/>
      <c r="D3" s="1083" t="s">
        <v>493</v>
      </c>
      <c r="E3" s="1083"/>
      <c r="F3" s="1083"/>
      <c r="G3" s="1083"/>
      <c r="H3" s="1083"/>
      <c r="I3" s="1083"/>
      <c r="J3" s="1083"/>
      <c r="K3" s="1083"/>
      <c r="L3" s="1083"/>
      <c r="M3" s="78"/>
      <c r="N3" s="78"/>
      <c r="O3" s="78"/>
      <c r="P3" s="78"/>
      <c r="Q3" s="78"/>
    </row>
    <row r="4" spans="1:78" ht="5.25" customHeight="1" x14ac:dyDescent="0.15"/>
    <row r="5" spans="1:78" ht="13.5" customHeight="1" x14ac:dyDescent="0.15">
      <c r="A5" s="11" t="s">
        <v>438</v>
      </c>
      <c r="B5" s="11"/>
      <c r="C5" s="11"/>
      <c r="D5" s="11"/>
      <c r="E5" s="11"/>
      <c r="F5" s="11"/>
      <c r="G5" s="11"/>
      <c r="H5" s="11"/>
      <c r="I5" s="11"/>
      <c r="J5" s="120"/>
      <c r="K5" s="11"/>
      <c r="L5" s="11"/>
      <c r="M5" s="11"/>
      <c r="N5" s="11"/>
      <c r="O5" s="11"/>
      <c r="P5" s="11"/>
      <c r="Q5" s="11"/>
      <c r="R5" s="11"/>
      <c r="S5" s="11"/>
      <c r="BL5" s="11"/>
      <c r="BM5" s="11"/>
      <c r="BN5" s="11"/>
      <c r="BO5" s="11"/>
      <c r="BQ5" s="1175" t="s">
        <v>367</v>
      </c>
      <c r="BR5" s="1175"/>
      <c r="BS5" s="1175"/>
      <c r="BT5" s="1175"/>
      <c r="BU5" s="1175"/>
      <c r="BV5" s="1175"/>
      <c r="BW5" s="108"/>
    </row>
    <row r="6" spans="1:78" ht="18.600000000000001" customHeight="1" x14ac:dyDescent="0.15">
      <c r="A6" s="1093" t="s">
        <v>439</v>
      </c>
      <c r="B6" s="1094"/>
      <c r="C6" s="1094"/>
      <c r="D6" s="1094"/>
      <c r="E6" s="1094"/>
      <c r="F6" s="1094"/>
      <c r="G6" s="1094"/>
      <c r="H6" s="1086" t="s">
        <v>440</v>
      </c>
      <c r="I6" s="1085"/>
      <c r="J6" s="1085"/>
      <c r="K6" s="1085"/>
      <c r="L6" s="1085"/>
      <c r="M6" s="1085"/>
      <c r="N6" s="1085"/>
      <c r="O6" s="1087"/>
      <c r="P6" s="1085" t="s">
        <v>441</v>
      </c>
      <c r="Q6" s="1085"/>
      <c r="R6" s="1085"/>
      <c r="S6" s="1085"/>
      <c r="T6" s="1085"/>
      <c r="U6" s="1085"/>
      <c r="V6" s="1085"/>
      <c r="W6" s="1085"/>
      <c r="X6" s="1086" t="s">
        <v>442</v>
      </c>
      <c r="Y6" s="1085"/>
      <c r="Z6" s="1085"/>
      <c r="AA6" s="1085"/>
      <c r="AB6" s="1085"/>
      <c r="AC6" s="1085"/>
      <c r="AD6" s="1085"/>
      <c r="AE6" s="1087"/>
      <c r="AF6" s="1085" t="s">
        <v>443</v>
      </c>
      <c r="AG6" s="1085"/>
      <c r="AH6" s="1085"/>
      <c r="AI6" s="1085"/>
      <c r="AJ6" s="1085"/>
      <c r="AK6" s="1085"/>
      <c r="AL6" s="1085"/>
      <c r="AM6" s="1085"/>
      <c r="AN6" s="1086" t="s">
        <v>149</v>
      </c>
      <c r="AO6" s="1085"/>
      <c r="AP6" s="1085"/>
      <c r="AQ6" s="1085"/>
      <c r="AR6" s="1085"/>
      <c r="AS6" s="1085"/>
      <c r="AT6" s="1085"/>
      <c r="AU6" s="1087"/>
      <c r="AV6" s="1085" t="s">
        <v>148</v>
      </c>
      <c r="AW6" s="1085"/>
      <c r="AX6" s="1085"/>
      <c r="AY6" s="1085"/>
      <c r="AZ6" s="1085"/>
      <c r="BA6" s="1085"/>
      <c r="BB6" s="1085"/>
      <c r="BC6" s="1085"/>
      <c r="BD6" s="1086" t="s">
        <v>444</v>
      </c>
      <c r="BE6" s="1085"/>
      <c r="BF6" s="1085"/>
      <c r="BG6" s="1085"/>
      <c r="BH6" s="1085"/>
      <c r="BI6" s="1085"/>
      <c r="BJ6" s="1085"/>
      <c r="BK6" s="1085"/>
      <c r="BL6" s="1085"/>
      <c r="BM6" s="1085"/>
      <c r="BN6" s="1085"/>
      <c r="BO6" s="1113"/>
      <c r="BP6" s="1085" t="s">
        <v>445</v>
      </c>
      <c r="BQ6" s="1085"/>
      <c r="BR6" s="1085"/>
      <c r="BS6" s="1085"/>
      <c r="BT6" s="1085"/>
      <c r="BU6" s="1085"/>
      <c r="BV6" s="1085"/>
      <c r="BW6" s="1087"/>
      <c r="BX6" s="10"/>
      <c r="BZ6" s="10"/>
    </row>
    <row r="7" spans="1:78" ht="18.600000000000001" customHeight="1" x14ac:dyDescent="0.15">
      <c r="A7" s="1096"/>
      <c r="B7" s="1052"/>
      <c r="C7" s="1052"/>
      <c r="D7" s="1052"/>
      <c r="E7" s="1052"/>
      <c r="F7" s="1052"/>
      <c r="G7" s="1052"/>
      <c r="H7" s="1069" t="s">
        <v>1012</v>
      </c>
      <c r="I7" s="1070"/>
      <c r="J7" s="1070"/>
      <c r="K7" s="1071"/>
      <c r="L7" s="1070" t="s">
        <v>999</v>
      </c>
      <c r="M7" s="1070"/>
      <c r="N7" s="1070"/>
      <c r="O7" s="1072"/>
      <c r="P7" s="1082" t="s">
        <v>1013</v>
      </c>
      <c r="Q7" s="1070"/>
      <c r="R7" s="1070"/>
      <c r="S7" s="1070"/>
      <c r="T7" s="1082">
        <v>2</v>
      </c>
      <c r="U7" s="1070"/>
      <c r="V7" s="1070"/>
      <c r="W7" s="1072"/>
      <c r="X7" s="1082" t="str">
        <f>P7</f>
        <v>元</v>
      </c>
      <c r="Y7" s="1070"/>
      <c r="Z7" s="1070"/>
      <c r="AA7" s="1070"/>
      <c r="AB7" s="1082">
        <f>T7</f>
        <v>2</v>
      </c>
      <c r="AC7" s="1070"/>
      <c r="AD7" s="1070"/>
      <c r="AE7" s="1072"/>
      <c r="AF7" s="1082" t="str">
        <f>P7</f>
        <v>元</v>
      </c>
      <c r="AG7" s="1070"/>
      <c r="AH7" s="1070"/>
      <c r="AI7" s="1070"/>
      <c r="AJ7" s="1082">
        <f>T7</f>
        <v>2</v>
      </c>
      <c r="AK7" s="1070"/>
      <c r="AL7" s="1070"/>
      <c r="AM7" s="1072"/>
      <c r="AN7" s="1082" t="str">
        <f>P7</f>
        <v>元</v>
      </c>
      <c r="AO7" s="1070"/>
      <c r="AP7" s="1070"/>
      <c r="AQ7" s="1070"/>
      <c r="AR7" s="1082">
        <f>T7</f>
        <v>2</v>
      </c>
      <c r="AS7" s="1070"/>
      <c r="AT7" s="1070"/>
      <c r="AU7" s="1072"/>
      <c r="AV7" s="1082" t="str">
        <f>P7</f>
        <v>元</v>
      </c>
      <c r="AW7" s="1070"/>
      <c r="AX7" s="1070"/>
      <c r="AY7" s="1070"/>
      <c r="AZ7" s="1082">
        <f>T7</f>
        <v>2</v>
      </c>
      <c r="BA7" s="1070"/>
      <c r="BB7" s="1070"/>
      <c r="BC7" s="1072"/>
      <c r="BD7" s="1082" t="str">
        <f>P7</f>
        <v>元</v>
      </c>
      <c r="BE7" s="1070"/>
      <c r="BF7" s="1070"/>
      <c r="BG7" s="1070"/>
      <c r="BH7" s="1082">
        <f>T7</f>
        <v>2</v>
      </c>
      <c r="BI7" s="1070"/>
      <c r="BJ7" s="1070"/>
      <c r="BK7" s="1071"/>
      <c r="BL7" s="1070" t="s">
        <v>446</v>
      </c>
      <c r="BM7" s="1070"/>
      <c r="BN7" s="1070"/>
      <c r="BO7" s="1092"/>
      <c r="BP7" s="1070" t="s">
        <v>1014</v>
      </c>
      <c r="BQ7" s="1070"/>
      <c r="BR7" s="1070"/>
      <c r="BS7" s="1071"/>
      <c r="BT7" s="1082" t="s">
        <v>1015</v>
      </c>
      <c r="BU7" s="1070"/>
      <c r="BV7" s="1070"/>
      <c r="BW7" s="1072"/>
      <c r="BX7" s="10"/>
      <c r="BZ7" s="10"/>
    </row>
    <row r="8" spans="1:78" ht="18.600000000000001" customHeight="1" x14ac:dyDescent="0.15">
      <c r="A8" s="1130" t="s">
        <v>455</v>
      </c>
      <c r="B8" s="1131"/>
      <c r="C8" s="1131"/>
      <c r="D8" s="1129" t="s">
        <v>456</v>
      </c>
      <c r="E8" s="1085"/>
      <c r="F8" s="1085"/>
      <c r="G8" s="1087"/>
      <c r="H8" s="1088">
        <v>0</v>
      </c>
      <c r="I8" s="1089"/>
      <c r="J8" s="1089"/>
      <c r="K8" s="1089"/>
      <c r="L8" s="1101">
        <v>0</v>
      </c>
      <c r="M8" s="1089"/>
      <c r="N8" s="1089"/>
      <c r="O8" s="1122"/>
      <c r="P8" s="1089">
        <v>235000</v>
      </c>
      <c r="Q8" s="1089"/>
      <c r="R8" s="1089"/>
      <c r="S8" s="1091"/>
      <c r="T8" s="1101">
        <v>235000</v>
      </c>
      <c r="U8" s="1089"/>
      <c r="V8" s="1089"/>
      <c r="W8" s="1089"/>
      <c r="X8" s="1088">
        <v>0</v>
      </c>
      <c r="Y8" s="1089"/>
      <c r="Z8" s="1089"/>
      <c r="AA8" s="1091"/>
      <c r="AB8" s="1101">
        <v>0</v>
      </c>
      <c r="AC8" s="1089"/>
      <c r="AD8" s="1089"/>
      <c r="AE8" s="1122"/>
      <c r="AF8" s="1089">
        <v>0</v>
      </c>
      <c r="AG8" s="1089"/>
      <c r="AH8" s="1089"/>
      <c r="AI8" s="1091"/>
      <c r="AJ8" s="1101">
        <v>0</v>
      </c>
      <c r="AK8" s="1089"/>
      <c r="AL8" s="1089"/>
      <c r="AM8" s="1089"/>
      <c r="AN8" s="1088">
        <v>0</v>
      </c>
      <c r="AO8" s="1089"/>
      <c r="AP8" s="1089"/>
      <c r="AQ8" s="1091"/>
      <c r="AR8" s="1101">
        <v>0</v>
      </c>
      <c r="AS8" s="1089"/>
      <c r="AT8" s="1089"/>
      <c r="AU8" s="1122"/>
      <c r="AV8" s="1089">
        <f>SUM(H8+P8+X8+AF8+AN8)</f>
        <v>235000</v>
      </c>
      <c r="AW8" s="1089"/>
      <c r="AX8" s="1089"/>
      <c r="AY8" s="1091"/>
      <c r="AZ8" s="1101">
        <f t="shared" ref="AZ8:AZ13" si="0">SUM(L8+T8+AB8+AJ8+AR8)</f>
        <v>235000</v>
      </c>
      <c r="BA8" s="1089"/>
      <c r="BB8" s="1089"/>
      <c r="BC8" s="1089"/>
      <c r="BD8" s="1088">
        <f>AV8</f>
        <v>235000</v>
      </c>
      <c r="BE8" s="1089"/>
      <c r="BF8" s="1089"/>
      <c r="BG8" s="1091"/>
      <c r="BH8" s="1101">
        <f>AZ8</f>
        <v>235000</v>
      </c>
      <c r="BI8" s="1089"/>
      <c r="BJ8" s="1089"/>
      <c r="BK8" s="1091"/>
      <c r="BL8" s="1111">
        <f t="shared" ref="BL8:BL13" si="1">BH8-BD8</f>
        <v>0</v>
      </c>
      <c r="BM8" s="1115"/>
      <c r="BN8" s="1115"/>
      <c r="BO8" s="1116"/>
      <c r="BP8" s="1109">
        <v>15000</v>
      </c>
      <c r="BQ8" s="1109"/>
      <c r="BR8" s="1109"/>
      <c r="BS8" s="1110"/>
      <c r="BT8" s="1111">
        <v>15000</v>
      </c>
      <c r="BU8" s="1109"/>
      <c r="BV8" s="1109"/>
      <c r="BW8" s="1112"/>
      <c r="BX8" s="10"/>
      <c r="BZ8" s="10"/>
    </row>
    <row r="9" spans="1:78" ht="18.600000000000001" customHeight="1" x14ac:dyDescent="0.15">
      <c r="A9" s="1132"/>
      <c r="B9" s="1133"/>
      <c r="C9" s="1133"/>
      <c r="D9" s="1126" t="s">
        <v>510</v>
      </c>
      <c r="E9" s="1127"/>
      <c r="F9" s="1127"/>
      <c r="G9" s="1128"/>
      <c r="H9" s="1026">
        <v>26300</v>
      </c>
      <c r="I9" s="1027"/>
      <c r="J9" s="1027"/>
      <c r="K9" s="1027"/>
      <c r="L9" s="1059">
        <v>26300</v>
      </c>
      <c r="M9" s="1027"/>
      <c r="N9" s="1027"/>
      <c r="O9" s="1028"/>
      <c r="P9" s="1027">
        <v>0</v>
      </c>
      <c r="Q9" s="1027"/>
      <c r="R9" s="1027"/>
      <c r="S9" s="1081"/>
      <c r="T9" s="1059">
        <v>0</v>
      </c>
      <c r="U9" s="1027"/>
      <c r="V9" s="1027"/>
      <c r="W9" s="1027"/>
      <c r="X9" s="1026">
        <v>0</v>
      </c>
      <c r="Y9" s="1027"/>
      <c r="Z9" s="1027"/>
      <c r="AA9" s="1081"/>
      <c r="AB9" s="1059">
        <v>0</v>
      </c>
      <c r="AC9" s="1027"/>
      <c r="AD9" s="1027"/>
      <c r="AE9" s="1028"/>
      <c r="AF9" s="1027">
        <v>0</v>
      </c>
      <c r="AG9" s="1027"/>
      <c r="AH9" s="1027"/>
      <c r="AI9" s="1081"/>
      <c r="AJ9" s="1059">
        <v>0</v>
      </c>
      <c r="AK9" s="1027"/>
      <c r="AL9" s="1027"/>
      <c r="AM9" s="1027"/>
      <c r="AN9" s="1098">
        <v>0</v>
      </c>
      <c r="AO9" s="1099"/>
      <c r="AP9" s="1099"/>
      <c r="AQ9" s="1100"/>
      <c r="AR9" s="1059">
        <v>0</v>
      </c>
      <c r="AS9" s="1027"/>
      <c r="AT9" s="1027"/>
      <c r="AU9" s="1028"/>
      <c r="AV9" s="1027">
        <f t="shared" ref="AV9:AV13" si="2">SUM(H9+P9+X9+AF9+AN9)</f>
        <v>26300</v>
      </c>
      <c r="AW9" s="1027"/>
      <c r="AX9" s="1027"/>
      <c r="AY9" s="1081"/>
      <c r="AZ9" s="1059">
        <f t="shared" si="0"/>
        <v>26300</v>
      </c>
      <c r="BA9" s="1027"/>
      <c r="BB9" s="1027"/>
      <c r="BC9" s="1027"/>
      <c r="BD9" s="1026">
        <f>AV9*12</f>
        <v>315600</v>
      </c>
      <c r="BE9" s="1027"/>
      <c r="BF9" s="1027"/>
      <c r="BG9" s="1081"/>
      <c r="BH9" s="1059">
        <f>AZ9*12</f>
        <v>315600</v>
      </c>
      <c r="BI9" s="1027"/>
      <c r="BJ9" s="1027"/>
      <c r="BK9" s="1081"/>
      <c r="BL9" s="1102">
        <f t="shared" si="1"/>
        <v>0</v>
      </c>
      <c r="BM9" s="1117"/>
      <c r="BN9" s="1117"/>
      <c r="BO9" s="1118"/>
      <c r="BP9" s="1103">
        <v>0</v>
      </c>
      <c r="BQ9" s="1103"/>
      <c r="BR9" s="1103"/>
      <c r="BS9" s="1114"/>
      <c r="BT9" s="1102">
        <v>0</v>
      </c>
      <c r="BU9" s="1103"/>
      <c r="BV9" s="1103"/>
      <c r="BW9" s="1104"/>
      <c r="BX9" s="10"/>
      <c r="BZ9" s="10"/>
    </row>
    <row r="10" spans="1:78" ht="18.600000000000001" customHeight="1" x14ac:dyDescent="0.15">
      <c r="A10" s="1130" t="s">
        <v>457</v>
      </c>
      <c r="B10" s="1131"/>
      <c r="C10" s="1131"/>
      <c r="D10" s="1123" t="s">
        <v>458</v>
      </c>
      <c r="E10" s="1124"/>
      <c r="F10" s="1124"/>
      <c r="G10" s="1125"/>
      <c r="H10" s="1026">
        <v>0</v>
      </c>
      <c r="I10" s="1027"/>
      <c r="J10" s="1027"/>
      <c r="K10" s="1027"/>
      <c r="L10" s="1059">
        <v>0</v>
      </c>
      <c r="M10" s="1027"/>
      <c r="N10" s="1027"/>
      <c r="O10" s="1028"/>
      <c r="P10" s="1027">
        <v>0</v>
      </c>
      <c r="Q10" s="1027"/>
      <c r="R10" s="1027"/>
      <c r="S10" s="1081"/>
      <c r="T10" s="1059">
        <v>0</v>
      </c>
      <c r="U10" s="1027"/>
      <c r="V10" s="1027"/>
      <c r="W10" s="1027"/>
      <c r="X10" s="1026">
        <v>0</v>
      </c>
      <c r="Y10" s="1027"/>
      <c r="Z10" s="1027"/>
      <c r="AA10" s="1081"/>
      <c r="AB10" s="1059">
        <v>0</v>
      </c>
      <c r="AC10" s="1027"/>
      <c r="AD10" s="1027"/>
      <c r="AE10" s="1028"/>
      <c r="AF10" s="1027">
        <v>0</v>
      </c>
      <c r="AG10" s="1027"/>
      <c r="AH10" s="1027"/>
      <c r="AI10" s="1081"/>
      <c r="AJ10" s="1059">
        <v>0</v>
      </c>
      <c r="AK10" s="1027"/>
      <c r="AL10" s="1027"/>
      <c r="AM10" s="1027"/>
      <c r="AN10" s="1026">
        <v>0</v>
      </c>
      <c r="AO10" s="1027"/>
      <c r="AP10" s="1027"/>
      <c r="AQ10" s="1081"/>
      <c r="AR10" s="1059">
        <v>0</v>
      </c>
      <c r="AS10" s="1027"/>
      <c r="AT10" s="1027"/>
      <c r="AU10" s="1028"/>
      <c r="AV10" s="1027">
        <f>SUM(H10+P10+X10+AF10+AN10)</f>
        <v>0</v>
      </c>
      <c r="AW10" s="1027"/>
      <c r="AX10" s="1027"/>
      <c r="AY10" s="1081"/>
      <c r="AZ10" s="1059">
        <f t="shared" si="0"/>
        <v>0</v>
      </c>
      <c r="BA10" s="1027"/>
      <c r="BB10" s="1027"/>
      <c r="BC10" s="1027"/>
      <c r="BD10" s="1026">
        <f>AV10</f>
        <v>0</v>
      </c>
      <c r="BE10" s="1027"/>
      <c r="BF10" s="1027"/>
      <c r="BG10" s="1081"/>
      <c r="BH10" s="1059">
        <f>AZ10</f>
        <v>0</v>
      </c>
      <c r="BI10" s="1027"/>
      <c r="BJ10" s="1027"/>
      <c r="BK10" s="1081"/>
      <c r="BL10" s="1102">
        <f t="shared" si="1"/>
        <v>0</v>
      </c>
      <c r="BM10" s="1117"/>
      <c r="BN10" s="1117"/>
      <c r="BO10" s="1118"/>
      <c r="BP10" s="1103">
        <v>0</v>
      </c>
      <c r="BQ10" s="1103"/>
      <c r="BR10" s="1103"/>
      <c r="BS10" s="1114"/>
      <c r="BT10" s="1102">
        <v>0</v>
      </c>
      <c r="BU10" s="1103"/>
      <c r="BV10" s="1103"/>
      <c r="BW10" s="1104"/>
      <c r="BX10" s="10"/>
      <c r="BZ10" s="10"/>
    </row>
    <row r="11" spans="1:78" ht="18.600000000000001" customHeight="1" x14ac:dyDescent="0.15">
      <c r="A11" s="1130"/>
      <c r="B11" s="1131"/>
      <c r="C11" s="1131"/>
      <c r="D11" s="1123" t="s">
        <v>510</v>
      </c>
      <c r="E11" s="1124"/>
      <c r="F11" s="1124"/>
      <c r="G11" s="1125"/>
      <c r="H11" s="1026">
        <v>26300</v>
      </c>
      <c r="I11" s="1027"/>
      <c r="J11" s="1027"/>
      <c r="K11" s="1027"/>
      <c r="L11" s="1059">
        <v>26300</v>
      </c>
      <c r="M11" s="1027"/>
      <c r="N11" s="1027"/>
      <c r="O11" s="1028"/>
      <c r="P11" s="1027">
        <v>0</v>
      </c>
      <c r="Q11" s="1027"/>
      <c r="R11" s="1027"/>
      <c r="S11" s="1081"/>
      <c r="T11" s="1059">
        <v>0</v>
      </c>
      <c r="U11" s="1027"/>
      <c r="V11" s="1027"/>
      <c r="W11" s="1027"/>
      <c r="X11" s="1026">
        <v>0</v>
      </c>
      <c r="Y11" s="1027"/>
      <c r="Z11" s="1027"/>
      <c r="AA11" s="1081"/>
      <c r="AB11" s="1059">
        <v>0</v>
      </c>
      <c r="AC11" s="1027"/>
      <c r="AD11" s="1027"/>
      <c r="AE11" s="1028"/>
      <c r="AF11" s="1027">
        <v>0</v>
      </c>
      <c r="AG11" s="1027"/>
      <c r="AH11" s="1027"/>
      <c r="AI11" s="1081"/>
      <c r="AJ11" s="1059">
        <v>0</v>
      </c>
      <c r="AK11" s="1027"/>
      <c r="AL11" s="1027"/>
      <c r="AM11" s="1027"/>
      <c r="AN11" s="1026">
        <v>0</v>
      </c>
      <c r="AO11" s="1027"/>
      <c r="AP11" s="1027"/>
      <c r="AQ11" s="1081"/>
      <c r="AR11" s="1059">
        <v>0</v>
      </c>
      <c r="AS11" s="1027"/>
      <c r="AT11" s="1027"/>
      <c r="AU11" s="1028"/>
      <c r="AV11" s="1027">
        <f t="shared" si="2"/>
        <v>26300</v>
      </c>
      <c r="AW11" s="1027"/>
      <c r="AX11" s="1027"/>
      <c r="AY11" s="1081"/>
      <c r="AZ11" s="1059">
        <f t="shared" si="0"/>
        <v>26300</v>
      </c>
      <c r="BA11" s="1027"/>
      <c r="BB11" s="1027"/>
      <c r="BC11" s="1027"/>
      <c r="BD11" s="1026">
        <f>AV11*12</f>
        <v>315600</v>
      </c>
      <c r="BE11" s="1027"/>
      <c r="BF11" s="1027"/>
      <c r="BG11" s="1081"/>
      <c r="BH11" s="1059">
        <f>AZ11*12</f>
        <v>315600</v>
      </c>
      <c r="BI11" s="1027"/>
      <c r="BJ11" s="1027"/>
      <c r="BK11" s="1081"/>
      <c r="BL11" s="1102">
        <f t="shared" si="1"/>
        <v>0</v>
      </c>
      <c r="BM11" s="1117"/>
      <c r="BN11" s="1117"/>
      <c r="BO11" s="1118"/>
      <c r="BP11" s="1103">
        <v>0</v>
      </c>
      <c r="BQ11" s="1103"/>
      <c r="BR11" s="1103"/>
      <c r="BS11" s="1114"/>
      <c r="BT11" s="1102">
        <v>0</v>
      </c>
      <c r="BU11" s="1103"/>
      <c r="BV11" s="1103"/>
      <c r="BW11" s="1104"/>
      <c r="BX11" s="10"/>
      <c r="BZ11" s="10"/>
    </row>
    <row r="12" spans="1:78" ht="18.600000000000001" customHeight="1" x14ac:dyDescent="0.15">
      <c r="A12" s="1136" t="s">
        <v>459</v>
      </c>
      <c r="B12" s="1127"/>
      <c r="C12" s="1127"/>
      <c r="D12" s="1123" t="s">
        <v>458</v>
      </c>
      <c r="E12" s="1124"/>
      <c r="F12" s="1124"/>
      <c r="G12" s="1125"/>
      <c r="H12" s="1026">
        <v>0</v>
      </c>
      <c r="I12" s="1027"/>
      <c r="J12" s="1027"/>
      <c r="K12" s="1027"/>
      <c r="L12" s="1059">
        <v>0</v>
      </c>
      <c r="M12" s="1027"/>
      <c r="N12" s="1027"/>
      <c r="O12" s="1028"/>
      <c r="P12" s="1027">
        <v>0</v>
      </c>
      <c r="Q12" s="1027"/>
      <c r="R12" s="1027"/>
      <c r="S12" s="1081"/>
      <c r="T12" s="1059">
        <v>0</v>
      </c>
      <c r="U12" s="1027"/>
      <c r="V12" s="1027"/>
      <c r="W12" s="1027"/>
      <c r="X12" s="1026">
        <v>0</v>
      </c>
      <c r="Y12" s="1027"/>
      <c r="Z12" s="1027"/>
      <c r="AA12" s="1081"/>
      <c r="AB12" s="1059">
        <v>0</v>
      </c>
      <c r="AC12" s="1027"/>
      <c r="AD12" s="1027"/>
      <c r="AE12" s="1028"/>
      <c r="AF12" s="1027">
        <v>0</v>
      </c>
      <c r="AG12" s="1027"/>
      <c r="AH12" s="1027"/>
      <c r="AI12" s="1081"/>
      <c r="AJ12" s="1059">
        <v>0</v>
      </c>
      <c r="AK12" s="1027"/>
      <c r="AL12" s="1027"/>
      <c r="AM12" s="1027"/>
      <c r="AN12" s="1026">
        <v>0</v>
      </c>
      <c r="AO12" s="1027"/>
      <c r="AP12" s="1027"/>
      <c r="AQ12" s="1081"/>
      <c r="AR12" s="1059">
        <v>0</v>
      </c>
      <c r="AS12" s="1027"/>
      <c r="AT12" s="1027"/>
      <c r="AU12" s="1028"/>
      <c r="AV12" s="1027">
        <f t="shared" si="2"/>
        <v>0</v>
      </c>
      <c r="AW12" s="1027"/>
      <c r="AX12" s="1027"/>
      <c r="AY12" s="1081"/>
      <c r="AZ12" s="1059">
        <f t="shared" si="0"/>
        <v>0</v>
      </c>
      <c r="BA12" s="1027"/>
      <c r="BB12" s="1027"/>
      <c r="BC12" s="1027"/>
      <c r="BD12" s="1026">
        <f>AV12</f>
        <v>0</v>
      </c>
      <c r="BE12" s="1027"/>
      <c r="BF12" s="1027"/>
      <c r="BG12" s="1081"/>
      <c r="BH12" s="1059">
        <f>AZ12</f>
        <v>0</v>
      </c>
      <c r="BI12" s="1027"/>
      <c r="BJ12" s="1027"/>
      <c r="BK12" s="1081"/>
      <c r="BL12" s="1102">
        <f t="shared" si="1"/>
        <v>0</v>
      </c>
      <c r="BM12" s="1117"/>
      <c r="BN12" s="1117"/>
      <c r="BO12" s="1118"/>
      <c r="BP12" s="1103">
        <v>0</v>
      </c>
      <c r="BQ12" s="1103"/>
      <c r="BR12" s="1103"/>
      <c r="BS12" s="1114"/>
      <c r="BT12" s="1102">
        <v>0</v>
      </c>
      <c r="BU12" s="1103"/>
      <c r="BV12" s="1103"/>
      <c r="BW12" s="1104"/>
      <c r="BX12" s="10"/>
      <c r="BZ12" s="10"/>
    </row>
    <row r="13" spans="1:78" ht="18.600000000000001" customHeight="1" x14ac:dyDescent="0.15">
      <c r="A13" s="1096"/>
      <c r="B13" s="1052"/>
      <c r="C13" s="1052"/>
      <c r="D13" s="1082" t="s">
        <v>510</v>
      </c>
      <c r="E13" s="1070"/>
      <c r="F13" s="1070"/>
      <c r="G13" s="1072"/>
      <c r="H13" s="1020">
        <v>26300</v>
      </c>
      <c r="I13" s="1021"/>
      <c r="J13" s="1021"/>
      <c r="K13" s="1021"/>
      <c r="L13" s="1090">
        <v>26300</v>
      </c>
      <c r="M13" s="1021"/>
      <c r="N13" s="1021"/>
      <c r="O13" s="1022"/>
      <c r="P13" s="1021">
        <v>0</v>
      </c>
      <c r="Q13" s="1021"/>
      <c r="R13" s="1021"/>
      <c r="S13" s="1084"/>
      <c r="T13" s="1090">
        <v>0</v>
      </c>
      <c r="U13" s="1021"/>
      <c r="V13" s="1021"/>
      <c r="W13" s="1021"/>
      <c r="X13" s="1020">
        <v>0</v>
      </c>
      <c r="Y13" s="1021"/>
      <c r="Z13" s="1021"/>
      <c r="AA13" s="1084"/>
      <c r="AB13" s="1090">
        <v>0</v>
      </c>
      <c r="AC13" s="1021"/>
      <c r="AD13" s="1021"/>
      <c r="AE13" s="1022"/>
      <c r="AF13" s="1021">
        <v>0</v>
      </c>
      <c r="AG13" s="1021"/>
      <c r="AH13" s="1021"/>
      <c r="AI13" s="1084"/>
      <c r="AJ13" s="1090">
        <v>0</v>
      </c>
      <c r="AK13" s="1021"/>
      <c r="AL13" s="1021"/>
      <c r="AM13" s="1021"/>
      <c r="AN13" s="1020">
        <v>0</v>
      </c>
      <c r="AO13" s="1021"/>
      <c r="AP13" s="1021"/>
      <c r="AQ13" s="1084"/>
      <c r="AR13" s="1090">
        <v>0</v>
      </c>
      <c r="AS13" s="1021"/>
      <c r="AT13" s="1021"/>
      <c r="AU13" s="1022"/>
      <c r="AV13" s="1021">
        <f t="shared" si="2"/>
        <v>26300</v>
      </c>
      <c r="AW13" s="1021"/>
      <c r="AX13" s="1021"/>
      <c r="AY13" s="1084"/>
      <c r="AZ13" s="1090">
        <f t="shared" si="0"/>
        <v>26300</v>
      </c>
      <c r="BA13" s="1021"/>
      <c r="BB13" s="1021"/>
      <c r="BC13" s="1021"/>
      <c r="BD13" s="1020">
        <f>AV13*12</f>
        <v>315600</v>
      </c>
      <c r="BE13" s="1021"/>
      <c r="BF13" s="1021"/>
      <c r="BG13" s="1084"/>
      <c r="BH13" s="1090">
        <f>AZ13*12</f>
        <v>315600</v>
      </c>
      <c r="BI13" s="1021"/>
      <c r="BJ13" s="1021"/>
      <c r="BK13" s="1084"/>
      <c r="BL13" s="1107">
        <f t="shared" si="1"/>
        <v>0</v>
      </c>
      <c r="BM13" s="1154"/>
      <c r="BN13" s="1154"/>
      <c r="BO13" s="1155"/>
      <c r="BP13" s="1105">
        <v>0</v>
      </c>
      <c r="BQ13" s="1105"/>
      <c r="BR13" s="1105"/>
      <c r="BS13" s="1106"/>
      <c r="BT13" s="1107">
        <v>0</v>
      </c>
      <c r="BU13" s="1105"/>
      <c r="BV13" s="1105"/>
      <c r="BW13" s="1108"/>
      <c r="BX13" s="10"/>
      <c r="BZ13" s="10"/>
    </row>
    <row r="14" spans="1:78" ht="18.600000000000001" customHeight="1" x14ac:dyDescent="0.15">
      <c r="AU14" s="122" t="s">
        <v>376</v>
      </c>
      <c r="AV14" s="124"/>
      <c r="AW14" s="124"/>
      <c r="AX14" s="124"/>
    </row>
    <row r="15" spans="1:78" ht="18.600000000000001" customHeight="1" x14ac:dyDescent="0.15">
      <c r="A15" s="11" t="s">
        <v>460</v>
      </c>
      <c r="B15" s="11"/>
      <c r="C15" s="11"/>
      <c r="D15" s="11"/>
      <c r="E15" s="11"/>
      <c r="F15" s="11"/>
      <c r="G15" s="11"/>
      <c r="H15" s="11"/>
      <c r="I15" s="11"/>
      <c r="J15" s="11"/>
      <c r="K15" s="11"/>
      <c r="L15" s="11"/>
      <c r="M15" s="11"/>
      <c r="N15" s="11"/>
      <c r="O15" s="11"/>
      <c r="P15" s="11"/>
      <c r="Q15" s="11"/>
      <c r="R15" s="11"/>
      <c r="S15" s="11"/>
      <c r="BL15" s="11"/>
      <c r="BM15" s="11"/>
      <c r="BN15" s="11"/>
      <c r="BO15" s="11"/>
      <c r="BQ15" s="1175" t="s">
        <v>367</v>
      </c>
      <c r="BR15" s="1175"/>
      <c r="BS15" s="1175"/>
      <c r="BT15" s="1175"/>
      <c r="BU15" s="1175"/>
      <c r="BV15" s="1175"/>
      <c r="BW15" s="1175"/>
    </row>
    <row r="16" spans="1:78" ht="18.600000000000001" customHeight="1" x14ac:dyDescent="0.15">
      <c r="A16" s="1093" t="s">
        <v>439</v>
      </c>
      <c r="B16" s="1094"/>
      <c r="C16" s="1094"/>
      <c r="D16" s="1094"/>
      <c r="E16" s="1094"/>
      <c r="F16" s="1094"/>
      <c r="G16" s="1094"/>
      <c r="H16" s="1086" t="s">
        <v>461</v>
      </c>
      <c r="I16" s="1085"/>
      <c r="J16" s="1085"/>
      <c r="K16" s="1085"/>
      <c r="L16" s="1085"/>
      <c r="M16" s="1085"/>
      <c r="N16" s="1085"/>
      <c r="O16" s="1087"/>
      <c r="P16" s="1085" t="s">
        <v>462</v>
      </c>
      <c r="Q16" s="1085"/>
      <c r="R16" s="1085"/>
      <c r="S16" s="1085"/>
      <c r="T16" s="1085"/>
      <c r="U16" s="1085"/>
      <c r="V16" s="1085"/>
      <c r="W16" s="1085"/>
      <c r="X16" s="1086" t="s">
        <v>463</v>
      </c>
      <c r="Y16" s="1085"/>
      <c r="Z16" s="1085"/>
      <c r="AA16" s="1085"/>
      <c r="AB16" s="1085"/>
      <c r="AC16" s="1085"/>
      <c r="AD16" s="1085"/>
      <c r="AE16" s="1087"/>
      <c r="AF16" s="1085" t="s">
        <v>464</v>
      </c>
      <c r="AG16" s="1085"/>
      <c r="AH16" s="1085"/>
      <c r="AI16" s="1085"/>
      <c r="AJ16" s="1085"/>
      <c r="AK16" s="1085"/>
      <c r="AL16" s="1085"/>
      <c r="AM16" s="1085"/>
      <c r="AN16" s="1086" t="s">
        <v>465</v>
      </c>
      <c r="AO16" s="1085"/>
      <c r="AP16" s="1085"/>
      <c r="AQ16" s="1085"/>
      <c r="AR16" s="1085"/>
      <c r="AS16" s="1085"/>
      <c r="AT16" s="1085"/>
      <c r="AU16" s="1087"/>
      <c r="AV16" s="1093"/>
      <c r="AW16" s="1094"/>
      <c r="AX16" s="1094"/>
      <c r="AY16" s="1094"/>
      <c r="AZ16" s="1094"/>
      <c r="BA16" s="1094"/>
      <c r="BB16" s="1094"/>
      <c r="BC16" s="1095"/>
      <c r="BD16" s="1086" t="s">
        <v>484</v>
      </c>
      <c r="BE16" s="1085"/>
      <c r="BF16" s="1085"/>
      <c r="BG16" s="1085"/>
      <c r="BH16" s="1085"/>
      <c r="BI16" s="1085"/>
      <c r="BJ16" s="1085"/>
      <c r="BK16" s="1085"/>
      <c r="BL16" s="1085"/>
      <c r="BM16" s="1085"/>
      <c r="BN16" s="1085"/>
      <c r="BO16" s="1085"/>
      <c r="BP16" s="1121" t="s">
        <v>485</v>
      </c>
      <c r="BQ16" s="1085"/>
      <c r="BR16" s="1085"/>
      <c r="BS16" s="1085"/>
      <c r="BT16" s="1085"/>
      <c r="BU16" s="1085"/>
      <c r="BV16" s="1085"/>
      <c r="BW16" s="1087"/>
      <c r="BX16" s="10"/>
      <c r="BZ16" s="10"/>
    </row>
    <row r="17" spans="1:78" ht="18.600000000000001" customHeight="1" x14ac:dyDescent="0.15">
      <c r="A17" s="1096"/>
      <c r="B17" s="1052"/>
      <c r="C17" s="1052"/>
      <c r="D17" s="1052"/>
      <c r="E17" s="1052"/>
      <c r="F17" s="1052"/>
      <c r="G17" s="1052"/>
      <c r="H17" s="1069" t="s">
        <v>1012</v>
      </c>
      <c r="I17" s="1070"/>
      <c r="J17" s="1070"/>
      <c r="K17" s="1071"/>
      <c r="L17" s="1070" t="s">
        <v>999</v>
      </c>
      <c r="M17" s="1070"/>
      <c r="N17" s="1070"/>
      <c r="O17" s="1072"/>
      <c r="P17" s="1082" t="s">
        <v>1016</v>
      </c>
      <c r="Q17" s="1070"/>
      <c r="R17" s="1070"/>
      <c r="S17" s="1070"/>
      <c r="T17" s="1082">
        <v>2</v>
      </c>
      <c r="U17" s="1070"/>
      <c r="V17" s="1070"/>
      <c r="W17" s="1072"/>
      <c r="X17" s="1082" t="str">
        <f>P17</f>
        <v>元</v>
      </c>
      <c r="Y17" s="1070"/>
      <c r="Z17" s="1070"/>
      <c r="AA17" s="1070"/>
      <c r="AB17" s="1082">
        <f>T17</f>
        <v>2</v>
      </c>
      <c r="AC17" s="1070"/>
      <c r="AD17" s="1070"/>
      <c r="AE17" s="1072"/>
      <c r="AF17" s="1082" t="str">
        <f>P17</f>
        <v>元</v>
      </c>
      <c r="AG17" s="1070"/>
      <c r="AH17" s="1070"/>
      <c r="AI17" s="1070"/>
      <c r="AJ17" s="1082">
        <f>T17</f>
        <v>2</v>
      </c>
      <c r="AK17" s="1070"/>
      <c r="AL17" s="1070"/>
      <c r="AM17" s="1072"/>
      <c r="AN17" s="1082" t="str">
        <f>P17</f>
        <v>元</v>
      </c>
      <c r="AO17" s="1070"/>
      <c r="AP17" s="1070"/>
      <c r="AQ17" s="1070"/>
      <c r="AR17" s="1082">
        <f>T17</f>
        <v>2</v>
      </c>
      <c r="AS17" s="1070"/>
      <c r="AT17" s="1070"/>
      <c r="AU17" s="1072"/>
      <c r="AV17" s="1096"/>
      <c r="AW17" s="1052"/>
      <c r="AX17" s="1052"/>
      <c r="AY17" s="1052"/>
      <c r="AZ17" s="1052"/>
      <c r="BA17" s="1052"/>
      <c r="BB17" s="1052"/>
      <c r="BC17" s="1097"/>
      <c r="BD17" s="1082" t="str">
        <f>P17</f>
        <v>元</v>
      </c>
      <c r="BE17" s="1070"/>
      <c r="BF17" s="1070"/>
      <c r="BG17" s="1070"/>
      <c r="BH17" s="1082">
        <f>T17</f>
        <v>2</v>
      </c>
      <c r="BI17" s="1070"/>
      <c r="BJ17" s="1070"/>
      <c r="BK17" s="1071"/>
      <c r="BL17" s="1070" t="s">
        <v>446</v>
      </c>
      <c r="BM17" s="1070"/>
      <c r="BN17" s="1070"/>
      <c r="BO17" s="1092"/>
      <c r="BP17" s="1082" t="str">
        <f>P17</f>
        <v>元</v>
      </c>
      <c r="BQ17" s="1070"/>
      <c r="BR17" s="1070"/>
      <c r="BS17" s="1070"/>
      <c r="BT17" s="1082">
        <f>T17</f>
        <v>2</v>
      </c>
      <c r="BU17" s="1070"/>
      <c r="BV17" s="1070"/>
      <c r="BW17" s="1072"/>
      <c r="BX17" s="10"/>
      <c r="BZ17" s="10"/>
    </row>
    <row r="18" spans="1:78" ht="18.600000000000001" customHeight="1" x14ac:dyDescent="0.15">
      <c r="A18" s="1132" t="s">
        <v>486</v>
      </c>
      <c r="B18" s="1133"/>
      <c r="C18" s="1133"/>
      <c r="D18" s="1133"/>
      <c r="E18" s="1133"/>
      <c r="F18" s="1133"/>
      <c r="G18" s="1133"/>
      <c r="H18" s="1076">
        <v>13000</v>
      </c>
      <c r="I18" s="1077"/>
      <c r="J18" s="1077"/>
      <c r="K18" s="1078"/>
      <c r="L18" s="1156">
        <v>13000</v>
      </c>
      <c r="M18" s="1077"/>
      <c r="N18" s="1077"/>
      <c r="O18" s="1157"/>
      <c r="P18" s="1077">
        <v>7000</v>
      </c>
      <c r="Q18" s="1077"/>
      <c r="R18" s="1077"/>
      <c r="S18" s="1078"/>
      <c r="T18" s="1156">
        <v>7000</v>
      </c>
      <c r="U18" s="1077"/>
      <c r="V18" s="1077"/>
      <c r="W18" s="1077"/>
      <c r="X18" s="1076">
        <v>7000</v>
      </c>
      <c r="Y18" s="1077"/>
      <c r="Z18" s="1077"/>
      <c r="AA18" s="1078"/>
      <c r="AB18" s="1156">
        <v>7000</v>
      </c>
      <c r="AC18" s="1077"/>
      <c r="AD18" s="1077"/>
      <c r="AE18" s="1157"/>
      <c r="AF18" s="1077">
        <v>0</v>
      </c>
      <c r="AG18" s="1077"/>
      <c r="AH18" s="1077"/>
      <c r="AI18" s="1078"/>
      <c r="AJ18" s="1156">
        <v>0</v>
      </c>
      <c r="AK18" s="1077"/>
      <c r="AL18" s="1077"/>
      <c r="AM18" s="1077"/>
      <c r="AN18" s="1076">
        <v>23000</v>
      </c>
      <c r="AO18" s="1077"/>
      <c r="AP18" s="1077"/>
      <c r="AQ18" s="1078"/>
      <c r="AR18" s="1156">
        <v>23000</v>
      </c>
      <c r="AS18" s="1077"/>
      <c r="AT18" s="1077"/>
      <c r="AU18" s="1157"/>
      <c r="AV18" s="1185"/>
      <c r="AW18" s="1186"/>
      <c r="AX18" s="1186"/>
      <c r="AY18" s="1186"/>
      <c r="AZ18" s="1186"/>
      <c r="BA18" s="1186"/>
      <c r="BB18" s="1186"/>
      <c r="BC18" s="1187"/>
      <c r="BD18" s="1158">
        <f>H18+P18+X18+AF18+AN18+AV18</f>
        <v>50000</v>
      </c>
      <c r="BE18" s="1159"/>
      <c r="BF18" s="1159"/>
      <c r="BG18" s="1160"/>
      <c r="BH18" s="1171">
        <f>(L18+T18+AB18+AJ18+AR18+AZ18)</f>
        <v>50000</v>
      </c>
      <c r="BI18" s="1159"/>
      <c r="BJ18" s="1159"/>
      <c r="BK18" s="1160"/>
      <c r="BL18" s="1148">
        <f>(BH18-BD18)</f>
        <v>0</v>
      </c>
      <c r="BM18" s="1149"/>
      <c r="BN18" s="1149"/>
      <c r="BO18" s="1149"/>
      <c r="BP18" s="1182">
        <v>0</v>
      </c>
      <c r="BQ18" s="1077"/>
      <c r="BR18" s="1077"/>
      <c r="BS18" s="1078"/>
      <c r="BT18" s="1156">
        <v>0</v>
      </c>
      <c r="BU18" s="1077"/>
      <c r="BV18" s="1077"/>
      <c r="BW18" s="1157"/>
      <c r="BX18" s="10"/>
      <c r="BZ18" s="10"/>
    </row>
    <row r="19" spans="1:78" ht="18.600000000000001" customHeight="1" x14ac:dyDescent="0.15">
      <c r="A19" s="1137" t="s">
        <v>487</v>
      </c>
      <c r="B19" s="1124"/>
      <c r="C19" s="1124"/>
      <c r="D19" s="1124"/>
      <c r="E19" s="1124"/>
      <c r="F19" s="1124"/>
      <c r="G19" s="1124"/>
      <c r="H19" s="1073">
        <v>13000</v>
      </c>
      <c r="I19" s="1074"/>
      <c r="J19" s="1074"/>
      <c r="K19" s="1075"/>
      <c r="L19" s="1079">
        <v>13000</v>
      </c>
      <c r="M19" s="1074"/>
      <c r="N19" s="1074"/>
      <c r="O19" s="1080"/>
      <c r="P19" s="1074">
        <v>7000</v>
      </c>
      <c r="Q19" s="1074"/>
      <c r="R19" s="1074"/>
      <c r="S19" s="1075"/>
      <c r="T19" s="1079">
        <v>7000</v>
      </c>
      <c r="U19" s="1074"/>
      <c r="V19" s="1074"/>
      <c r="W19" s="1074"/>
      <c r="X19" s="1073">
        <v>7000</v>
      </c>
      <c r="Y19" s="1074"/>
      <c r="Z19" s="1074"/>
      <c r="AA19" s="1075"/>
      <c r="AB19" s="1079">
        <v>7000</v>
      </c>
      <c r="AC19" s="1074"/>
      <c r="AD19" s="1074"/>
      <c r="AE19" s="1080"/>
      <c r="AF19" s="1074">
        <v>0</v>
      </c>
      <c r="AG19" s="1074"/>
      <c r="AH19" s="1074"/>
      <c r="AI19" s="1075"/>
      <c r="AJ19" s="1079">
        <v>0</v>
      </c>
      <c r="AK19" s="1074"/>
      <c r="AL19" s="1074"/>
      <c r="AM19" s="1074"/>
      <c r="AN19" s="1073">
        <v>11000</v>
      </c>
      <c r="AO19" s="1074"/>
      <c r="AP19" s="1074"/>
      <c r="AQ19" s="1075"/>
      <c r="AR19" s="1079">
        <v>11000</v>
      </c>
      <c r="AS19" s="1074"/>
      <c r="AT19" s="1074"/>
      <c r="AU19" s="1080"/>
      <c r="AV19" s="1188"/>
      <c r="AW19" s="1189"/>
      <c r="AX19" s="1189"/>
      <c r="AY19" s="1189"/>
      <c r="AZ19" s="1189"/>
      <c r="BA19" s="1189"/>
      <c r="BB19" s="1189"/>
      <c r="BC19" s="1190"/>
      <c r="BD19" s="1153">
        <f>H19+P19+X19+AF19+AN19+AV19</f>
        <v>38000</v>
      </c>
      <c r="BE19" s="1151"/>
      <c r="BF19" s="1151"/>
      <c r="BG19" s="1152"/>
      <c r="BH19" s="1150">
        <f>(L19+T19+AB19+AJ19+AR19+AZ19)</f>
        <v>38000</v>
      </c>
      <c r="BI19" s="1151"/>
      <c r="BJ19" s="1151"/>
      <c r="BK19" s="1152"/>
      <c r="BL19" s="1177">
        <f t="shared" ref="BL19:BL20" si="3">(BH19-BD19)</f>
        <v>0</v>
      </c>
      <c r="BM19" s="1178"/>
      <c r="BN19" s="1178"/>
      <c r="BO19" s="1178"/>
      <c r="BP19" s="1183">
        <v>0</v>
      </c>
      <c r="BQ19" s="1074"/>
      <c r="BR19" s="1074"/>
      <c r="BS19" s="1075"/>
      <c r="BT19" s="1079">
        <v>0</v>
      </c>
      <c r="BU19" s="1074"/>
      <c r="BV19" s="1074"/>
      <c r="BW19" s="1080"/>
      <c r="BX19" s="10"/>
      <c r="BZ19" s="10"/>
    </row>
    <row r="20" spans="1:78" ht="18.600000000000001" customHeight="1" x14ac:dyDescent="0.15">
      <c r="A20" s="1096" t="s">
        <v>488</v>
      </c>
      <c r="B20" s="1052"/>
      <c r="C20" s="1052"/>
      <c r="D20" s="1052"/>
      <c r="E20" s="1052"/>
      <c r="F20" s="1052"/>
      <c r="G20" s="1052"/>
      <c r="H20" s="1146">
        <v>13000</v>
      </c>
      <c r="I20" s="1145"/>
      <c r="J20" s="1145"/>
      <c r="K20" s="1147"/>
      <c r="L20" s="1144">
        <v>13000</v>
      </c>
      <c r="M20" s="1145"/>
      <c r="N20" s="1145"/>
      <c r="O20" s="1162"/>
      <c r="P20" s="1145">
        <v>7000</v>
      </c>
      <c r="Q20" s="1145"/>
      <c r="R20" s="1145"/>
      <c r="S20" s="1147"/>
      <c r="T20" s="1144">
        <v>7000</v>
      </c>
      <c r="U20" s="1145"/>
      <c r="V20" s="1145"/>
      <c r="W20" s="1145"/>
      <c r="X20" s="1146">
        <v>7000</v>
      </c>
      <c r="Y20" s="1145"/>
      <c r="Z20" s="1145"/>
      <c r="AA20" s="1147"/>
      <c r="AB20" s="1144">
        <v>7000</v>
      </c>
      <c r="AC20" s="1145"/>
      <c r="AD20" s="1145"/>
      <c r="AE20" s="1162"/>
      <c r="AF20" s="1145">
        <v>4000</v>
      </c>
      <c r="AG20" s="1145"/>
      <c r="AH20" s="1145"/>
      <c r="AI20" s="1147"/>
      <c r="AJ20" s="1144">
        <v>4000</v>
      </c>
      <c r="AK20" s="1145"/>
      <c r="AL20" s="1145"/>
      <c r="AM20" s="1145"/>
      <c r="AN20" s="1146">
        <v>20000</v>
      </c>
      <c r="AO20" s="1145"/>
      <c r="AP20" s="1145"/>
      <c r="AQ20" s="1147"/>
      <c r="AR20" s="1144">
        <v>20000</v>
      </c>
      <c r="AS20" s="1145"/>
      <c r="AT20" s="1145"/>
      <c r="AU20" s="1162"/>
      <c r="AV20" s="1191"/>
      <c r="AW20" s="1192"/>
      <c r="AX20" s="1192"/>
      <c r="AY20" s="1192"/>
      <c r="AZ20" s="1192"/>
      <c r="BA20" s="1192"/>
      <c r="BB20" s="1192"/>
      <c r="BC20" s="1193"/>
      <c r="BD20" s="1184">
        <f>SUM(H20+P20+X20+AF20+AN20+AV20)</f>
        <v>51000</v>
      </c>
      <c r="BE20" s="1168"/>
      <c r="BF20" s="1168"/>
      <c r="BG20" s="1179"/>
      <c r="BH20" s="1167">
        <f>SUM(L20+T20+AB20+AJ20+AR20+AZ20)</f>
        <v>51000</v>
      </c>
      <c r="BI20" s="1168"/>
      <c r="BJ20" s="1168"/>
      <c r="BK20" s="1179"/>
      <c r="BL20" s="1180">
        <f t="shared" si="3"/>
        <v>0</v>
      </c>
      <c r="BM20" s="1181"/>
      <c r="BN20" s="1181"/>
      <c r="BO20" s="1181"/>
      <c r="BP20" s="1176">
        <v>0</v>
      </c>
      <c r="BQ20" s="1145"/>
      <c r="BR20" s="1145"/>
      <c r="BS20" s="1147"/>
      <c r="BT20" s="1144">
        <v>0</v>
      </c>
      <c r="BU20" s="1145"/>
      <c r="BV20" s="1145"/>
      <c r="BW20" s="1162"/>
      <c r="BX20" s="10"/>
      <c r="BZ20" s="10"/>
    </row>
    <row r="21" spans="1:78" ht="18.600000000000001" customHeight="1" x14ac:dyDescent="0.15">
      <c r="H21" s="121"/>
    </row>
    <row r="22" spans="1:78" ht="18.600000000000001" customHeight="1" x14ac:dyDescent="0.15">
      <c r="A22" s="11" t="s">
        <v>1017</v>
      </c>
      <c r="B22" s="11"/>
      <c r="C22" s="11"/>
      <c r="D22" s="11"/>
      <c r="E22" s="11"/>
      <c r="F22" s="11"/>
      <c r="G22" s="11"/>
      <c r="H22" s="11"/>
      <c r="I22" s="11"/>
      <c r="J22" s="11"/>
      <c r="K22" s="11"/>
      <c r="L22" s="11"/>
      <c r="M22" s="11"/>
      <c r="N22" s="11"/>
      <c r="O22" s="11"/>
      <c r="P22" s="11"/>
      <c r="Q22" s="11"/>
      <c r="R22" s="11"/>
      <c r="S22" s="11"/>
      <c r="BQ22" s="1175" t="s">
        <v>498</v>
      </c>
      <c r="BR22" s="1175"/>
      <c r="BS22" s="1175"/>
      <c r="BT22" s="1175"/>
      <c r="BU22" s="1175"/>
      <c r="BV22" s="1175"/>
      <c r="BW22" s="1175"/>
    </row>
    <row r="23" spans="1:78" ht="18.600000000000001" customHeight="1" x14ac:dyDescent="0.15">
      <c r="A23" s="1093" t="s">
        <v>439</v>
      </c>
      <c r="B23" s="1094"/>
      <c r="C23" s="1094"/>
      <c r="D23" s="1094"/>
      <c r="E23" s="1094"/>
      <c r="F23" s="1094"/>
      <c r="G23" s="1094"/>
      <c r="H23" s="1086" t="s">
        <v>507</v>
      </c>
      <c r="I23" s="1085"/>
      <c r="J23" s="1085"/>
      <c r="K23" s="1085"/>
      <c r="L23" s="1085"/>
      <c r="M23" s="1085"/>
      <c r="N23" s="1085"/>
      <c r="O23" s="1085"/>
      <c r="P23" s="1085"/>
      <c r="Q23" s="1085"/>
      <c r="R23" s="1085"/>
      <c r="S23" s="1087"/>
      <c r="T23" s="1086" t="s">
        <v>508</v>
      </c>
      <c r="U23" s="1085"/>
      <c r="V23" s="1085"/>
      <c r="W23" s="1085"/>
      <c r="X23" s="1085"/>
      <c r="Y23" s="1085"/>
      <c r="Z23" s="1085"/>
      <c r="AA23" s="1085"/>
      <c r="AB23" s="1085"/>
      <c r="AC23" s="1085"/>
      <c r="AD23" s="1085"/>
      <c r="AE23" s="1087"/>
      <c r="AF23" s="1086" t="s">
        <v>509</v>
      </c>
      <c r="AG23" s="1173"/>
      <c r="AH23" s="1173"/>
      <c r="AI23" s="1173"/>
      <c r="AJ23" s="1173"/>
      <c r="AK23" s="1173"/>
      <c r="AL23" s="1173"/>
      <c r="AM23" s="1173"/>
      <c r="AN23" s="1173"/>
      <c r="AO23" s="1173"/>
      <c r="AP23" s="1173"/>
      <c r="AQ23" s="1174"/>
      <c r="AR23" s="1086" t="s">
        <v>505</v>
      </c>
      <c r="AS23" s="1085"/>
      <c r="AT23" s="1085"/>
      <c r="AU23" s="1085"/>
      <c r="AV23" s="1085"/>
      <c r="AW23" s="1085"/>
      <c r="AX23" s="1085"/>
      <c r="AY23" s="1085"/>
      <c r="AZ23" s="1085"/>
      <c r="BA23" s="1085"/>
      <c r="BB23" s="1085"/>
      <c r="BC23" s="1087"/>
      <c r="BD23" s="1086" t="s">
        <v>506</v>
      </c>
      <c r="BE23" s="1085"/>
      <c r="BF23" s="1085"/>
      <c r="BG23" s="1085"/>
      <c r="BH23" s="1085"/>
      <c r="BI23" s="1085"/>
      <c r="BJ23" s="1085"/>
      <c r="BK23" s="1085"/>
      <c r="BL23" s="1085"/>
      <c r="BM23" s="1085"/>
      <c r="BN23" s="1085"/>
      <c r="BO23" s="1085"/>
      <c r="BP23" s="1119" t="s">
        <v>489</v>
      </c>
      <c r="BQ23" s="1094"/>
      <c r="BR23" s="1094"/>
      <c r="BS23" s="1094"/>
      <c r="BT23" s="1094"/>
      <c r="BU23" s="1094"/>
      <c r="BV23" s="1094"/>
      <c r="BW23" s="1095"/>
      <c r="BZ23" s="10"/>
    </row>
    <row r="24" spans="1:78" ht="18.600000000000001" customHeight="1" x14ac:dyDescent="0.15">
      <c r="A24" s="1096"/>
      <c r="B24" s="1052"/>
      <c r="C24" s="1052"/>
      <c r="D24" s="1052"/>
      <c r="E24" s="1052"/>
      <c r="F24" s="1052"/>
      <c r="G24" s="1052"/>
      <c r="H24" s="1069" t="s">
        <v>494</v>
      </c>
      <c r="I24" s="1070"/>
      <c r="J24" s="1070"/>
      <c r="K24" s="1070"/>
      <c r="L24" s="1082" t="s">
        <v>495</v>
      </c>
      <c r="M24" s="1070"/>
      <c r="N24" s="1070"/>
      <c r="O24" s="1071"/>
      <c r="P24" s="1138" t="s">
        <v>490</v>
      </c>
      <c r="Q24" s="1139"/>
      <c r="R24" s="1139"/>
      <c r="S24" s="1140"/>
      <c r="T24" s="1069" t="s">
        <v>494</v>
      </c>
      <c r="U24" s="1070"/>
      <c r="V24" s="1070"/>
      <c r="W24" s="1070"/>
      <c r="X24" s="1082" t="s">
        <v>495</v>
      </c>
      <c r="Y24" s="1070"/>
      <c r="Z24" s="1070"/>
      <c r="AA24" s="1071"/>
      <c r="AB24" s="1138" t="s">
        <v>490</v>
      </c>
      <c r="AC24" s="1139"/>
      <c r="AD24" s="1139"/>
      <c r="AE24" s="1139"/>
      <c r="AF24" s="1069" t="s">
        <v>494</v>
      </c>
      <c r="AG24" s="1070"/>
      <c r="AH24" s="1070"/>
      <c r="AI24" s="1070"/>
      <c r="AJ24" s="1082" t="s">
        <v>495</v>
      </c>
      <c r="AK24" s="1070"/>
      <c r="AL24" s="1070"/>
      <c r="AM24" s="1071"/>
      <c r="AN24" s="1138" t="s">
        <v>490</v>
      </c>
      <c r="AO24" s="1139"/>
      <c r="AP24" s="1139"/>
      <c r="AQ24" s="1140"/>
      <c r="AR24" s="1069" t="s">
        <v>494</v>
      </c>
      <c r="AS24" s="1070"/>
      <c r="AT24" s="1070"/>
      <c r="AU24" s="1070"/>
      <c r="AV24" s="1082" t="s">
        <v>495</v>
      </c>
      <c r="AW24" s="1070"/>
      <c r="AX24" s="1070"/>
      <c r="AY24" s="1071"/>
      <c r="AZ24" s="1138" t="s">
        <v>490</v>
      </c>
      <c r="BA24" s="1139"/>
      <c r="BB24" s="1139"/>
      <c r="BC24" s="1139"/>
      <c r="BD24" s="1069" t="s">
        <v>494</v>
      </c>
      <c r="BE24" s="1070"/>
      <c r="BF24" s="1070"/>
      <c r="BG24" s="1070"/>
      <c r="BH24" s="1082" t="s">
        <v>495</v>
      </c>
      <c r="BI24" s="1070"/>
      <c r="BJ24" s="1070"/>
      <c r="BK24" s="1071"/>
      <c r="BL24" s="1138" t="s">
        <v>490</v>
      </c>
      <c r="BM24" s="1139"/>
      <c r="BN24" s="1139"/>
      <c r="BO24" s="1139"/>
      <c r="BP24" s="1120"/>
      <c r="BQ24" s="1052"/>
      <c r="BR24" s="1052"/>
      <c r="BS24" s="1052"/>
      <c r="BT24" s="1052"/>
      <c r="BU24" s="1052"/>
      <c r="BV24" s="1052"/>
      <c r="BW24" s="1097"/>
      <c r="BZ24" s="10"/>
    </row>
    <row r="25" spans="1:78" ht="18.600000000000001" customHeight="1" x14ac:dyDescent="0.15">
      <c r="A25" s="1130" t="s">
        <v>455</v>
      </c>
      <c r="B25" s="1131"/>
      <c r="C25" s="1131"/>
      <c r="D25" s="1129" t="s">
        <v>456</v>
      </c>
      <c r="E25" s="1085"/>
      <c r="F25" s="1085"/>
      <c r="G25" s="1087"/>
      <c r="H25" s="1065">
        <v>0</v>
      </c>
      <c r="I25" s="1066"/>
      <c r="J25" s="1066"/>
      <c r="K25" s="1067"/>
      <c r="L25" s="1068">
        <v>1</v>
      </c>
      <c r="M25" s="1066"/>
      <c r="N25" s="1066"/>
      <c r="O25" s="1067"/>
      <c r="P25" s="1141">
        <v>95</v>
      </c>
      <c r="Q25" s="1142"/>
      <c r="R25" s="1142"/>
      <c r="S25" s="1143"/>
      <c r="T25" s="1065">
        <v>0</v>
      </c>
      <c r="U25" s="1066"/>
      <c r="V25" s="1066"/>
      <c r="W25" s="1067"/>
      <c r="X25" s="1068">
        <v>6</v>
      </c>
      <c r="Y25" s="1066"/>
      <c r="Z25" s="1066"/>
      <c r="AA25" s="1067"/>
      <c r="AB25" s="1141">
        <v>690</v>
      </c>
      <c r="AC25" s="1170"/>
      <c r="AD25" s="1170"/>
      <c r="AE25" s="1170"/>
      <c r="AF25" s="1065">
        <v>0</v>
      </c>
      <c r="AG25" s="1066"/>
      <c r="AH25" s="1066"/>
      <c r="AI25" s="1067"/>
      <c r="AJ25" s="1068">
        <v>0</v>
      </c>
      <c r="AK25" s="1066"/>
      <c r="AL25" s="1066"/>
      <c r="AM25" s="1067"/>
      <c r="AN25" s="1141">
        <v>0</v>
      </c>
      <c r="AO25" s="1142"/>
      <c r="AP25" s="1142"/>
      <c r="AQ25" s="1143"/>
      <c r="AR25" s="1065">
        <v>0</v>
      </c>
      <c r="AS25" s="1066"/>
      <c r="AT25" s="1066"/>
      <c r="AU25" s="1067"/>
      <c r="AV25" s="1068">
        <v>0</v>
      </c>
      <c r="AW25" s="1066"/>
      <c r="AX25" s="1066"/>
      <c r="AY25" s="1067"/>
      <c r="AZ25" s="1141">
        <v>0</v>
      </c>
      <c r="BA25" s="1142"/>
      <c r="BB25" s="1142"/>
      <c r="BC25" s="1142"/>
      <c r="BD25" s="1065">
        <f>SUM(H25+T25+AF25+AR25)</f>
        <v>0</v>
      </c>
      <c r="BE25" s="1066"/>
      <c r="BF25" s="1066"/>
      <c r="BG25" s="1067"/>
      <c r="BH25" s="1068">
        <f t="shared" ref="BH25:BH32" si="4">SUM(L25+X25+AJ25+AV25)</f>
        <v>7</v>
      </c>
      <c r="BI25" s="1066"/>
      <c r="BJ25" s="1066"/>
      <c r="BK25" s="1067"/>
      <c r="BL25" s="1171">
        <f>SUM(P25+AB25+AN25+AZ25)</f>
        <v>785</v>
      </c>
      <c r="BM25" s="1159"/>
      <c r="BN25" s="1159"/>
      <c r="BO25" s="1159"/>
      <c r="BP25" s="1119"/>
      <c r="BQ25" s="1094"/>
      <c r="BR25" s="1094"/>
      <c r="BS25" s="1094"/>
      <c r="BT25" s="1094"/>
      <c r="BU25" s="1094"/>
      <c r="BV25" s="1094"/>
      <c r="BW25" s="1095"/>
      <c r="BZ25" s="10"/>
    </row>
    <row r="26" spans="1:78" ht="18.600000000000001" customHeight="1" x14ac:dyDescent="0.15">
      <c r="A26" s="1132"/>
      <c r="B26" s="1133"/>
      <c r="C26" s="1133"/>
      <c r="D26" s="1126" t="s">
        <v>510</v>
      </c>
      <c r="E26" s="1127"/>
      <c r="F26" s="1127"/>
      <c r="G26" s="1128"/>
      <c r="H26" s="1056">
        <v>5</v>
      </c>
      <c r="I26" s="1057"/>
      <c r="J26" s="1057"/>
      <c r="K26" s="1058"/>
      <c r="L26" s="1064">
        <v>15</v>
      </c>
      <c r="M26" s="1057"/>
      <c r="N26" s="1057"/>
      <c r="O26" s="1058"/>
      <c r="P26" s="1150">
        <v>1357</v>
      </c>
      <c r="Q26" s="1151"/>
      <c r="R26" s="1151"/>
      <c r="S26" s="1161"/>
      <c r="T26" s="1056">
        <v>8</v>
      </c>
      <c r="U26" s="1057"/>
      <c r="V26" s="1057"/>
      <c r="W26" s="1058"/>
      <c r="X26" s="1064">
        <v>20</v>
      </c>
      <c r="Y26" s="1057"/>
      <c r="Z26" s="1057"/>
      <c r="AA26" s="1058"/>
      <c r="AB26" s="1150">
        <v>2168</v>
      </c>
      <c r="AC26" s="1151"/>
      <c r="AD26" s="1151"/>
      <c r="AE26" s="1151"/>
      <c r="AF26" s="1056">
        <v>0</v>
      </c>
      <c r="AG26" s="1057"/>
      <c r="AH26" s="1057"/>
      <c r="AI26" s="1058"/>
      <c r="AJ26" s="1064">
        <v>0</v>
      </c>
      <c r="AK26" s="1057"/>
      <c r="AL26" s="1057"/>
      <c r="AM26" s="1058"/>
      <c r="AN26" s="1150">
        <v>0</v>
      </c>
      <c r="AO26" s="1151"/>
      <c r="AP26" s="1151"/>
      <c r="AQ26" s="1161"/>
      <c r="AR26" s="1056">
        <v>0</v>
      </c>
      <c r="AS26" s="1057"/>
      <c r="AT26" s="1057"/>
      <c r="AU26" s="1058"/>
      <c r="AV26" s="1064">
        <v>0</v>
      </c>
      <c r="AW26" s="1057"/>
      <c r="AX26" s="1057"/>
      <c r="AY26" s="1058"/>
      <c r="AZ26" s="1150">
        <v>0</v>
      </c>
      <c r="BA26" s="1151"/>
      <c r="BB26" s="1151"/>
      <c r="BC26" s="1151"/>
      <c r="BD26" s="1056">
        <f t="shared" ref="BD26:BD32" si="5">SUM(H26+T26+AF26+AR26)</f>
        <v>13</v>
      </c>
      <c r="BE26" s="1057"/>
      <c r="BF26" s="1057"/>
      <c r="BG26" s="1058"/>
      <c r="BH26" s="1064">
        <f t="shared" si="4"/>
        <v>35</v>
      </c>
      <c r="BI26" s="1057"/>
      <c r="BJ26" s="1057"/>
      <c r="BK26" s="1058"/>
      <c r="BL26" s="1150">
        <f>SUM(P26+AB26+AN26+AZ26)</f>
        <v>3525</v>
      </c>
      <c r="BM26" s="1151"/>
      <c r="BN26" s="1151"/>
      <c r="BO26" s="1151"/>
      <c r="BP26" s="1194"/>
      <c r="BQ26" s="1133"/>
      <c r="BR26" s="1133"/>
      <c r="BS26" s="1133"/>
      <c r="BT26" s="1133"/>
      <c r="BU26" s="1133"/>
      <c r="BV26" s="1133"/>
      <c r="BW26" s="1135"/>
      <c r="BZ26" s="10"/>
    </row>
    <row r="27" spans="1:78" ht="18.600000000000001" customHeight="1" x14ac:dyDescent="0.15">
      <c r="A27" s="1130" t="s">
        <v>457</v>
      </c>
      <c r="B27" s="1131"/>
      <c r="C27" s="1131"/>
      <c r="D27" s="1123" t="s">
        <v>458</v>
      </c>
      <c r="E27" s="1124"/>
      <c r="F27" s="1124"/>
      <c r="G27" s="1125"/>
      <c r="H27" s="1056">
        <v>0</v>
      </c>
      <c r="I27" s="1057"/>
      <c r="J27" s="1057"/>
      <c r="K27" s="1058"/>
      <c r="L27" s="1064">
        <v>0</v>
      </c>
      <c r="M27" s="1057"/>
      <c r="N27" s="1057"/>
      <c r="O27" s="1058"/>
      <c r="P27" s="1150">
        <v>0</v>
      </c>
      <c r="Q27" s="1151"/>
      <c r="R27" s="1151"/>
      <c r="S27" s="1161"/>
      <c r="T27" s="1056">
        <v>0</v>
      </c>
      <c r="U27" s="1057"/>
      <c r="V27" s="1057"/>
      <c r="W27" s="1058"/>
      <c r="X27" s="1064">
        <v>0</v>
      </c>
      <c r="Y27" s="1057"/>
      <c r="Z27" s="1057"/>
      <c r="AA27" s="1058"/>
      <c r="AB27" s="1150">
        <v>0</v>
      </c>
      <c r="AC27" s="1151"/>
      <c r="AD27" s="1151"/>
      <c r="AE27" s="1151"/>
      <c r="AF27" s="1056">
        <v>0</v>
      </c>
      <c r="AG27" s="1057"/>
      <c r="AH27" s="1057"/>
      <c r="AI27" s="1058"/>
      <c r="AJ27" s="1064">
        <v>0</v>
      </c>
      <c r="AK27" s="1057"/>
      <c r="AL27" s="1057"/>
      <c r="AM27" s="1058"/>
      <c r="AN27" s="1150">
        <v>0</v>
      </c>
      <c r="AO27" s="1151"/>
      <c r="AP27" s="1151"/>
      <c r="AQ27" s="1161"/>
      <c r="AR27" s="1056">
        <v>0</v>
      </c>
      <c r="AS27" s="1057"/>
      <c r="AT27" s="1057"/>
      <c r="AU27" s="1058"/>
      <c r="AV27" s="1064">
        <v>0</v>
      </c>
      <c r="AW27" s="1057"/>
      <c r="AX27" s="1057"/>
      <c r="AY27" s="1058"/>
      <c r="AZ27" s="1150">
        <v>0</v>
      </c>
      <c r="BA27" s="1151"/>
      <c r="BB27" s="1151"/>
      <c r="BC27" s="1151"/>
      <c r="BD27" s="1056">
        <f t="shared" si="5"/>
        <v>0</v>
      </c>
      <c r="BE27" s="1057"/>
      <c r="BF27" s="1057"/>
      <c r="BG27" s="1058"/>
      <c r="BH27" s="1064">
        <f t="shared" si="4"/>
        <v>0</v>
      </c>
      <c r="BI27" s="1057"/>
      <c r="BJ27" s="1057"/>
      <c r="BK27" s="1058"/>
      <c r="BL27" s="1150">
        <f t="shared" ref="BL27:BL32" si="6">SUM(P27+AB27+AN27+AZ27)</f>
        <v>0</v>
      </c>
      <c r="BM27" s="1151"/>
      <c r="BN27" s="1151"/>
      <c r="BO27" s="1151"/>
      <c r="BP27" s="1197"/>
      <c r="BQ27" s="1198"/>
      <c r="BR27" s="1198"/>
      <c r="BS27" s="1198"/>
      <c r="BT27" s="1198"/>
      <c r="BU27" s="1198"/>
      <c r="BV27" s="1198"/>
      <c r="BW27" s="1199"/>
      <c r="BZ27" s="10"/>
    </row>
    <row r="28" spans="1:78" ht="18.600000000000001" customHeight="1" x14ac:dyDescent="0.15">
      <c r="A28" s="1130"/>
      <c r="B28" s="1131"/>
      <c r="C28" s="1131"/>
      <c r="D28" s="1123" t="s">
        <v>510</v>
      </c>
      <c r="E28" s="1124"/>
      <c r="F28" s="1124"/>
      <c r="G28" s="1125"/>
      <c r="H28" s="1056">
        <v>7</v>
      </c>
      <c r="I28" s="1057"/>
      <c r="J28" s="1057"/>
      <c r="K28" s="1058"/>
      <c r="L28" s="1064">
        <v>12</v>
      </c>
      <c r="M28" s="1057"/>
      <c r="N28" s="1057"/>
      <c r="O28" s="1058"/>
      <c r="P28" s="1150">
        <v>1299</v>
      </c>
      <c r="Q28" s="1151"/>
      <c r="R28" s="1151"/>
      <c r="S28" s="1161"/>
      <c r="T28" s="1056">
        <v>5</v>
      </c>
      <c r="U28" s="1057"/>
      <c r="V28" s="1057"/>
      <c r="W28" s="1058"/>
      <c r="X28" s="1064">
        <v>23</v>
      </c>
      <c r="Y28" s="1057"/>
      <c r="Z28" s="1057"/>
      <c r="AA28" s="1058"/>
      <c r="AB28" s="1150">
        <v>2757</v>
      </c>
      <c r="AC28" s="1151"/>
      <c r="AD28" s="1151"/>
      <c r="AE28" s="1151"/>
      <c r="AF28" s="1056">
        <v>0</v>
      </c>
      <c r="AG28" s="1057"/>
      <c r="AH28" s="1057"/>
      <c r="AI28" s="1058"/>
      <c r="AJ28" s="1064">
        <v>0</v>
      </c>
      <c r="AK28" s="1057"/>
      <c r="AL28" s="1057"/>
      <c r="AM28" s="1058"/>
      <c r="AN28" s="1150">
        <v>0</v>
      </c>
      <c r="AO28" s="1151"/>
      <c r="AP28" s="1151"/>
      <c r="AQ28" s="1161"/>
      <c r="AR28" s="1056">
        <v>1</v>
      </c>
      <c r="AS28" s="1057"/>
      <c r="AT28" s="1057"/>
      <c r="AU28" s="1058"/>
      <c r="AV28" s="1064">
        <v>0</v>
      </c>
      <c r="AW28" s="1057"/>
      <c r="AX28" s="1057"/>
      <c r="AY28" s="1058"/>
      <c r="AZ28" s="1150">
        <v>213</v>
      </c>
      <c r="BA28" s="1151"/>
      <c r="BB28" s="1151"/>
      <c r="BC28" s="1151"/>
      <c r="BD28" s="1056">
        <f t="shared" si="5"/>
        <v>13</v>
      </c>
      <c r="BE28" s="1057"/>
      <c r="BF28" s="1057"/>
      <c r="BG28" s="1058"/>
      <c r="BH28" s="1064">
        <f t="shared" si="4"/>
        <v>35</v>
      </c>
      <c r="BI28" s="1057"/>
      <c r="BJ28" s="1057"/>
      <c r="BK28" s="1058"/>
      <c r="BL28" s="1150">
        <f t="shared" si="6"/>
        <v>4269</v>
      </c>
      <c r="BM28" s="1151"/>
      <c r="BN28" s="1151"/>
      <c r="BO28" s="1151"/>
      <c r="BP28" s="1200"/>
      <c r="BQ28" s="1201"/>
      <c r="BR28" s="1201"/>
      <c r="BS28" s="1201"/>
      <c r="BT28" s="1201"/>
      <c r="BU28" s="1201"/>
      <c r="BV28" s="1201"/>
      <c r="BW28" s="1202"/>
      <c r="BZ28" s="10"/>
    </row>
    <row r="29" spans="1:78" ht="18.600000000000001" customHeight="1" x14ac:dyDescent="0.15">
      <c r="A29" s="1136" t="s">
        <v>459</v>
      </c>
      <c r="B29" s="1127"/>
      <c r="C29" s="1127"/>
      <c r="D29" s="1123" t="s">
        <v>458</v>
      </c>
      <c r="E29" s="1124"/>
      <c r="F29" s="1124"/>
      <c r="G29" s="1125"/>
      <c r="H29" s="1056">
        <v>0</v>
      </c>
      <c r="I29" s="1057"/>
      <c r="J29" s="1057"/>
      <c r="K29" s="1058"/>
      <c r="L29" s="1064">
        <v>0</v>
      </c>
      <c r="M29" s="1057"/>
      <c r="N29" s="1057"/>
      <c r="O29" s="1058"/>
      <c r="P29" s="1150">
        <v>0</v>
      </c>
      <c r="Q29" s="1151"/>
      <c r="R29" s="1151"/>
      <c r="S29" s="1161"/>
      <c r="T29" s="1056">
        <v>0</v>
      </c>
      <c r="U29" s="1057"/>
      <c r="V29" s="1057"/>
      <c r="W29" s="1058"/>
      <c r="X29" s="1064">
        <v>0</v>
      </c>
      <c r="Y29" s="1057"/>
      <c r="Z29" s="1057"/>
      <c r="AA29" s="1058"/>
      <c r="AB29" s="1150">
        <v>0</v>
      </c>
      <c r="AC29" s="1151"/>
      <c r="AD29" s="1151"/>
      <c r="AE29" s="1151"/>
      <c r="AF29" s="1056">
        <v>0</v>
      </c>
      <c r="AG29" s="1057"/>
      <c r="AH29" s="1057"/>
      <c r="AI29" s="1058"/>
      <c r="AJ29" s="1064">
        <v>0</v>
      </c>
      <c r="AK29" s="1057"/>
      <c r="AL29" s="1057"/>
      <c r="AM29" s="1058"/>
      <c r="AN29" s="1150">
        <v>0</v>
      </c>
      <c r="AO29" s="1151"/>
      <c r="AP29" s="1151"/>
      <c r="AQ29" s="1161"/>
      <c r="AR29" s="1056">
        <v>0</v>
      </c>
      <c r="AS29" s="1057"/>
      <c r="AT29" s="1057"/>
      <c r="AU29" s="1058"/>
      <c r="AV29" s="1064">
        <v>0</v>
      </c>
      <c r="AW29" s="1057"/>
      <c r="AX29" s="1057"/>
      <c r="AY29" s="1058"/>
      <c r="AZ29" s="1150">
        <v>0</v>
      </c>
      <c r="BA29" s="1151"/>
      <c r="BB29" s="1151"/>
      <c r="BC29" s="1151"/>
      <c r="BD29" s="1056">
        <f t="shared" si="5"/>
        <v>0</v>
      </c>
      <c r="BE29" s="1057"/>
      <c r="BF29" s="1057"/>
      <c r="BG29" s="1058"/>
      <c r="BH29" s="1064">
        <f t="shared" si="4"/>
        <v>0</v>
      </c>
      <c r="BI29" s="1057"/>
      <c r="BJ29" s="1057"/>
      <c r="BK29" s="1058"/>
      <c r="BL29" s="1150">
        <f t="shared" si="6"/>
        <v>0</v>
      </c>
      <c r="BM29" s="1151"/>
      <c r="BN29" s="1151"/>
      <c r="BO29" s="1151"/>
      <c r="BP29" s="1197"/>
      <c r="BQ29" s="1198"/>
      <c r="BR29" s="1198"/>
      <c r="BS29" s="1198"/>
      <c r="BT29" s="1198"/>
      <c r="BU29" s="1198"/>
      <c r="BV29" s="1198"/>
      <c r="BW29" s="1199"/>
      <c r="BZ29" s="10"/>
    </row>
    <row r="30" spans="1:78" ht="18.600000000000001" customHeight="1" x14ac:dyDescent="0.15">
      <c r="A30" s="1096"/>
      <c r="B30" s="1052"/>
      <c r="C30" s="1052"/>
      <c r="D30" s="1082" t="s">
        <v>510</v>
      </c>
      <c r="E30" s="1070"/>
      <c r="F30" s="1070"/>
      <c r="G30" s="1072"/>
      <c r="H30" s="1063">
        <v>4</v>
      </c>
      <c r="I30" s="1054"/>
      <c r="J30" s="1054"/>
      <c r="K30" s="1055"/>
      <c r="L30" s="1053">
        <v>11</v>
      </c>
      <c r="M30" s="1054"/>
      <c r="N30" s="1054"/>
      <c r="O30" s="1055"/>
      <c r="P30" s="1167">
        <v>1126</v>
      </c>
      <c r="Q30" s="1168"/>
      <c r="R30" s="1168"/>
      <c r="S30" s="1169"/>
      <c r="T30" s="1063">
        <v>3</v>
      </c>
      <c r="U30" s="1054"/>
      <c r="V30" s="1054"/>
      <c r="W30" s="1055"/>
      <c r="X30" s="1053">
        <v>21</v>
      </c>
      <c r="Y30" s="1054"/>
      <c r="Z30" s="1054"/>
      <c r="AA30" s="1055"/>
      <c r="AB30" s="1167">
        <v>2671</v>
      </c>
      <c r="AC30" s="1168"/>
      <c r="AD30" s="1168"/>
      <c r="AE30" s="1168"/>
      <c r="AF30" s="1063">
        <v>0</v>
      </c>
      <c r="AG30" s="1054"/>
      <c r="AH30" s="1054"/>
      <c r="AI30" s="1055"/>
      <c r="AJ30" s="1053">
        <v>0</v>
      </c>
      <c r="AK30" s="1054"/>
      <c r="AL30" s="1054"/>
      <c r="AM30" s="1055"/>
      <c r="AN30" s="1167">
        <v>0</v>
      </c>
      <c r="AO30" s="1168"/>
      <c r="AP30" s="1168"/>
      <c r="AQ30" s="1169"/>
      <c r="AR30" s="1063">
        <v>1</v>
      </c>
      <c r="AS30" s="1054"/>
      <c r="AT30" s="1054"/>
      <c r="AU30" s="1055"/>
      <c r="AV30" s="1053">
        <v>0</v>
      </c>
      <c r="AW30" s="1054"/>
      <c r="AX30" s="1054"/>
      <c r="AY30" s="1055"/>
      <c r="AZ30" s="1167">
        <v>106</v>
      </c>
      <c r="BA30" s="1168"/>
      <c r="BB30" s="1168"/>
      <c r="BC30" s="1168"/>
      <c r="BD30" s="1063">
        <f t="shared" si="5"/>
        <v>8</v>
      </c>
      <c r="BE30" s="1054"/>
      <c r="BF30" s="1054"/>
      <c r="BG30" s="1055"/>
      <c r="BH30" s="1053">
        <f t="shared" si="4"/>
        <v>32</v>
      </c>
      <c r="BI30" s="1054"/>
      <c r="BJ30" s="1054"/>
      <c r="BK30" s="1055"/>
      <c r="BL30" s="1167">
        <f t="shared" si="6"/>
        <v>3903</v>
      </c>
      <c r="BM30" s="1168"/>
      <c r="BN30" s="1168"/>
      <c r="BO30" s="1168"/>
      <c r="BP30" s="1203"/>
      <c r="BQ30" s="1083"/>
      <c r="BR30" s="1083"/>
      <c r="BS30" s="1083"/>
      <c r="BT30" s="1083"/>
      <c r="BU30" s="1083"/>
      <c r="BV30" s="1083"/>
      <c r="BW30" s="1204"/>
      <c r="BZ30" s="10"/>
    </row>
    <row r="31" spans="1:78" ht="18.600000000000001" customHeight="1" x14ac:dyDescent="0.15">
      <c r="A31" s="1130" t="s">
        <v>491</v>
      </c>
      <c r="B31" s="1131"/>
      <c r="C31" s="1131"/>
      <c r="D31" s="1134" t="s">
        <v>499</v>
      </c>
      <c r="E31" s="1133"/>
      <c r="F31" s="1133"/>
      <c r="G31" s="1135"/>
      <c r="H31" s="1060">
        <f>H25+H27+H29</f>
        <v>0</v>
      </c>
      <c r="I31" s="1061"/>
      <c r="J31" s="1061"/>
      <c r="K31" s="1062"/>
      <c r="L31" s="1166">
        <f>L25+L27+L29</f>
        <v>1</v>
      </c>
      <c r="M31" s="1061"/>
      <c r="N31" s="1061"/>
      <c r="O31" s="1062"/>
      <c r="P31" s="1163">
        <f>P25+P27+P29</f>
        <v>95</v>
      </c>
      <c r="Q31" s="1164"/>
      <c r="R31" s="1164"/>
      <c r="S31" s="1165"/>
      <c r="T31" s="1060">
        <f>T25+T27+T29</f>
        <v>0</v>
      </c>
      <c r="U31" s="1061"/>
      <c r="V31" s="1061"/>
      <c r="W31" s="1062"/>
      <c r="X31" s="1166">
        <f>X25+X27+X29</f>
        <v>6</v>
      </c>
      <c r="Y31" s="1061"/>
      <c r="Z31" s="1061"/>
      <c r="AA31" s="1062"/>
      <c r="AB31" s="1163">
        <f>AB25+AB27+AB29</f>
        <v>690</v>
      </c>
      <c r="AC31" s="1164"/>
      <c r="AD31" s="1164"/>
      <c r="AE31" s="1164"/>
      <c r="AF31" s="1060">
        <f>AF25+AF27+AF29</f>
        <v>0</v>
      </c>
      <c r="AG31" s="1061"/>
      <c r="AH31" s="1061"/>
      <c r="AI31" s="1062"/>
      <c r="AJ31" s="1166">
        <f>AJ25+AJ27+AJ29</f>
        <v>0</v>
      </c>
      <c r="AK31" s="1061"/>
      <c r="AL31" s="1061"/>
      <c r="AM31" s="1062"/>
      <c r="AN31" s="1163">
        <f>AN25+AN27+AN29</f>
        <v>0</v>
      </c>
      <c r="AO31" s="1164"/>
      <c r="AP31" s="1164"/>
      <c r="AQ31" s="1165"/>
      <c r="AR31" s="1060">
        <f>AR25+AR27+AR29</f>
        <v>0</v>
      </c>
      <c r="AS31" s="1061"/>
      <c r="AT31" s="1061"/>
      <c r="AU31" s="1062"/>
      <c r="AV31" s="1166">
        <f>AV25+AV27+AV29</f>
        <v>0</v>
      </c>
      <c r="AW31" s="1061"/>
      <c r="AX31" s="1061"/>
      <c r="AY31" s="1062"/>
      <c r="AZ31" s="1163">
        <f>AZ25+AZ27+AZ29</f>
        <v>0</v>
      </c>
      <c r="BA31" s="1164"/>
      <c r="BB31" s="1164"/>
      <c r="BC31" s="1164"/>
      <c r="BD31" s="1060">
        <f t="shared" si="5"/>
        <v>0</v>
      </c>
      <c r="BE31" s="1061"/>
      <c r="BF31" s="1061"/>
      <c r="BG31" s="1062"/>
      <c r="BH31" s="1166">
        <f t="shared" si="4"/>
        <v>7</v>
      </c>
      <c r="BI31" s="1061"/>
      <c r="BJ31" s="1061"/>
      <c r="BK31" s="1062"/>
      <c r="BL31" s="1163">
        <f t="shared" si="6"/>
        <v>785</v>
      </c>
      <c r="BM31" s="1164"/>
      <c r="BN31" s="1164"/>
      <c r="BO31" s="1164"/>
      <c r="BP31" s="1195"/>
      <c r="BQ31" s="1131"/>
      <c r="BR31" s="1131"/>
      <c r="BS31" s="1131"/>
      <c r="BT31" s="1131"/>
      <c r="BU31" s="1131"/>
      <c r="BV31" s="1131"/>
      <c r="BW31" s="1196"/>
      <c r="BZ31" s="10"/>
    </row>
    <row r="32" spans="1:78" ht="18.600000000000001" customHeight="1" x14ac:dyDescent="0.15">
      <c r="A32" s="1096"/>
      <c r="B32" s="1052"/>
      <c r="C32" s="1052"/>
      <c r="D32" s="1082" t="s">
        <v>510</v>
      </c>
      <c r="E32" s="1070"/>
      <c r="F32" s="1070"/>
      <c r="G32" s="1072"/>
      <c r="H32" s="1063">
        <f>H26+H28+H30</f>
        <v>16</v>
      </c>
      <c r="I32" s="1054"/>
      <c r="J32" s="1054"/>
      <c r="K32" s="1055"/>
      <c r="L32" s="1053">
        <f>L26+L28+L30</f>
        <v>38</v>
      </c>
      <c r="M32" s="1054"/>
      <c r="N32" s="1054"/>
      <c r="O32" s="1055"/>
      <c r="P32" s="1167">
        <f>P26+P28+P30</f>
        <v>3782</v>
      </c>
      <c r="Q32" s="1168"/>
      <c r="R32" s="1168"/>
      <c r="S32" s="1169"/>
      <c r="T32" s="1063">
        <f>T26+T28+T30</f>
        <v>16</v>
      </c>
      <c r="U32" s="1054"/>
      <c r="V32" s="1054"/>
      <c r="W32" s="1055"/>
      <c r="X32" s="1053">
        <f>X26+X28+X30</f>
        <v>64</v>
      </c>
      <c r="Y32" s="1054"/>
      <c r="Z32" s="1054"/>
      <c r="AA32" s="1055"/>
      <c r="AB32" s="1167">
        <f>AB26+AB28+AB30</f>
        <v>7596</v>
      </c>
      <c r="AC32" s="1168"/>
      <c r="AD32" s="1168"/>
      <c r="AE32" s="1168"/>
      <c r="AF32" s="1063">
        <f>AF26+AF28+AF30</f>
        <v>0</v>
      </c>
      <c r="AG32" s="1054"/>
      <c r="AH32" s="1054"/>
      <c r="AI32" s="1055"/>
      <c r="AJ32" s="1053">
        <f>AJ26+AJ28+AJ30</f>
        <v>0</v>
      </c>
      <c r="AK32" s="1054"/>
      <c r="AL32" s="1054"/>
      <c r="AM32" s="1055"/>
      <c r="AN32" s="1167">
        <f>AN26+AN28+AN30</f>
        <v>0</v>
      </c>
      <c r="AO32" s="1168"/>
      <c r="AP32" s="1168"/>
      <c r="AQ32" s="1169"/>
      <c r="AR32" s="1063">
        <f>AR26+AR28+AR30</f>
        <v>2</v>
      </c>
      <c r="AS32" s="1054"/>
      <c r="AT32" s="1054"/>
      <c r="AU32" s="1055"/>
      <c r="AV32" s="1053">
        <f>AV26+AV28+AV30</f>
        <v>0</v>
      </c>
      <c r="AW32" s="1054"/>
      <c r="AX32" s="1054"/>
      <c r="AY32" s="1055"/>
      <c r="AZ32" s="1167">
        <f>AZ26+AZ28+AZ30</f>
        <v>319</v>
      </c>
      <c r="BA32" s="1168"/>
      <c r="BB32" s="1168"/>
      <c r="BC32" s="1168"/>
      <c r="BD32" s="1063">
        <f t="shared" si="5"/>
        <v>34</v>
      </c>
      <c r="BE32" s="1054"/>
      <c r="BF32" s="1054"/>
      <c r="BG32" s="1055"/>
      <c r="BH32" s="1053">
        <f t="shared" si="4"/>
        <v>102</v>
      </c>
      <c r="BI32" s="1054"/>
      <c r="BJ32" s="1054"/>
      <c r="BK32" s="1055"/>
      <c r="BL32" s="1167">
        <f t="shared" si="6"/>
        <v>11697</v>
      </c>
      <c r="BM32" s="1168"/>
      <c r="BN32" s="1168"/>
      <c r="BO32" s="1168"/>
      <c r="BP32" s="1120"/>
      <c r="BQ32" s="1052"/>
      <c r="BR32" s="1052"/>
      <c r="BS32" s="1052"/>
      <c r="BT32" s="1052"/>
      <c r="BU32" s="1052"/>
      <c r="BV32" s="1052"/>
      <c r="BW32" s="1097"/>
      <c r="BZ32" s="10"/>
    </row>
    <row r="33" spans="1:75" x14ac:dyDescent="0.15">
      <c r="B33" s="1" t="s">
        <v>1018</v>
      </c>
    </row>
    <row r="34" spans="1:75" x14ac:dyDescent="0.15">
      <c r="A34" s="986"/>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6"/>
      <c r="AS34" s="986"/>
      <c r="AT34" s="986"/>
      <c r="AU34" s="986"/>
      <c r="AV34" s="986"/>
      <c r="AW34" s="986"/>
      <c r="AX34" s="986"/>
      <c r="AY34" s="986"/>
      <c r="AZ34" s="986"/>
      <c r="BA34" s="986"/>
      <c r="BB34" s="986"/>
      <c r="BC34" s="986"/>
      <c r="BD34" s="986"/>
      <c r="BE34" s="986"/>
      <c r="BF34" s="986"/>
      <c r="BG34" s="986"/>
      <c r="BH34" s="986"/>
      <c r="BI34" s="986"/>
      <c r="BJ34" s="986"/>
      <c r="BK34" s="986"/>
      <c r="BL34" s="986"/>
      <c r="BM34" s="986"/>
      <c r="BN34" s="986"/>
      <c r="BO34" s="986"/>
      <c r="BP34" s="986"/>
      <c r="BQ34" s="986"/>
      <c r="BR34" s="986"/>
      <c r="BS34" s="986"/>
      <c r="BT34" s="986"/>
      <c r="BU34" s="986"/>
      <c r="BV34" s="986"/>
      <c r="BW34" s="986"/>
    </row>
    <row r="35" spans="1:75" x14ac:dyDescent="0.15">
      <c r="AN35" s="1" t="s">
        <v>89</v>
      </c>
    </row>
  </sheetData>
  <mergeCells count="377">
    <mergeCell ref="BT19:BW19"/>
    <mergeCell ref="BD16:BO16"/>
    <mergeCell ref="BH18:BK18"/>
    <mergeCell ref="BH32:BK32"/>
    <mergeCell ref="BP25:BW26"/>
    <mergeCell ref="BP31:BW32"/>
    <mergeCell ref="BP27:BW27"/>
    <mergeCell ref="BP28:BW28"/>
    <mergeCell ref="BP29:BW29"/>
    <mergeCell ref="BP30:BW30"/>
    <mergeCell ref="A2:BZ2"/>
    <mergeCell ref="AR23:BC23"/>
    <mergeCell ref="AF23:AQ23"/>
    <mergeCell ref="T23:AE23"/>
    <mergeCell ref="H23:S23"/>
    <mergeCell ref="BQ5:BV5"/>
    <mergeCell ref="BP20:BS20"/>
    <mergeCell ref="BT20:BW20"/>
    <mergeCell ref="BL19:BO19"/>
    <mergeCell ref="AN19:AQ19"/>
    <mergeCell ref="BQ15:BW15"/>
    <mergeCell ref="BQ22:BW22"/>
    <mergeCell ref="BH20:BK20"/>
    <mergeCell ref="BL20:BO20"/>
    <mergeCell ref="BP18:BS18"/>
    <mergeCell ref="BT18:BW18"/>
    <mergeCell ref="BP19:BS19"/>
    <mergeCell ref="AR20:AU20"/>
    <mergeCell ref="BD20:BG20"/>
    <mergeCell ref="AN20:AQ20"/>
    <mergeCell ref="AR19:AU19"/>
    <mergeCell ref="AV18:BC20"/>
    <mergeCell ref="AB20:AE20"/>
    <mergeCell ref="AF20:AI20"/>
    <mergeCell ref="AV32:AY32"/>
    <mergeCell ref="BL25:BO25"/>
    <mergeCell ref="BL26:BO26"/>
    <mergeCell ref="BD25:BG25"/>
    <mergeCell ref="BD26:BG26"/>
    <mergeCell ref="BH25:BK25"/>
    <mergeCell ref="BH26:BK26"/>
    <mergeCell ref="BL27:BO27"/>
    <mergeCell ref="BL28:BO28"/>
    <mergeCell ref="BD27:BG27"/>
    <mergeCell ref="BD28:BG28"/>
    <mergeCell ref="BH27:BK27"/>
    <mergeCell ref="BH28:BK28"/>
    <mergeCell ref="BL29:BO29"/>
    <mergeCell ref="BL30:BO30"/>
    <mergeCell ref="BD29:BG29"/>
    <mergeCell ref="BD30:BG30"/>
    <mergeCell ref="BH29:BK29"/>
    <mergeCell ref="BH30:BK30"/>
    <mergeCell ref="BL31:BO31"/>
    <mergeCell ref="BL32:BO32"/>
    <mergeCell ref="BD31:BG31"/>
    <mergeCell ref="BD32:BG32"/>
    <mergeCell ref="BH31:BK31"/>
    <mergeCell ref="AJ32:AM32"/>
    <mergeCell ref="AZ25:BC25"/>
    <mergeCell ref="AZ26:BC26"/>
    <mergeCell ref="AR26:AU26"/>
    <mergeCell ref="AV26:AY26"/>
    <mergeCell ref="AR25:AU25"/>
    <mergeCell ref="AV25:AY25"/>
    <mergeCell ref="AZ27:BC27"/>
    <mergeCell ref="AZ28:BC28"/>
    <mergeCell ref="AR27:AU27"/>
    <mergeCell ref="AR28:AU28"/>
    <mergeCell ref="AV27:AY27"/>
    <mergeCell ref="AV28:AY28"/>
    <mergeCell ref="AZ29:BC29"/>
    <mergeCell ref="AZ30:BC30"/>
    <mergeCell ref="AR29:AU29"/>
    <mergeCell ref="AR30:AU30"/>
    <mergeCell ref="AV29:AY29"/>
    <mergeCell ref="AV30:AY30"/>
    <mergeCell ref="AZ31:BC31"/>
    <mergeCell ref="AZ32:BC32"/>
    <mergeCell ref="AR31:AU31"/>
    <mergeCell ref="AR32:AU32"/>
    <mergeCell ref="AV31:AY31"/>
    <mergeCell ref="X32:AA32"/>
    <mergeCell ref="AN25:AQ25"/>
    <mergeCell ref="AN26:AQ26"/>
    <mergeCell ref="AF26:AI26"/>
    <mergeCell ref="AJ26:AM26"/>
    <mergeCell ref="AF25:AI25"/>
    <mergeCell ref="AJ25:AM25"/>
    <mergeCell ref="AN27:AQ27"/>
    <mergeCell ref="AN28:AQ28"/>
    <mergeCell ref="AF27:AI27"/>
    <mergeCell ref="AF28:AI28"/>
    <mergeCell ref="AJ27:AM27"/>
    <mergeCell ref="AJ28:AM28"/>
    <mergeCell ref="AN29:AQ29"/>
    <mergeCell ref="AN30:AQ30"/>
    <mergeCell ref="AF29:AI29"/>
    <mergeCell ref="AF30:AI30"/>
    <mergeCell ref="AJ29:AM29"/>
    <mergeCell ref="AJ30:AM30"/>
    <mergeCell ref="AN31:AQ31"/>
    <mergeCell ref="AN32:AQ32"/>
    <mergeCell ref="AF31:AI31"/>
    <mergeCell ref="AF32:AI32"/>
    <mergeCell ref="AJ31:AM31"/>
    <mergeCell ref="P32:S32"/>
    <mergeCell ref="AB25:AE25"/>
    <mergeCell ref="AB26:AE26"/>
    <mergeCell ref="T26:W26"/>
    <mergeCell ref="X26:AA26"/>
    <mergeCell ref="T25:W25"/>
    <mergeCell ref="AB27:AE27"/>
    <mergeCell ref="AB28:AE28"/>
    <mergeCell ref="T27:W27"/>
    <mergeCell ref="T28:W28"/>
    <mergeCell ref="X27:AA27"/>
    <mergeCell ref="X28:AA28"/>
    <mergeCell ref="P30:S30"/>
    <mergeCell ref="AB29:AE29"/>
    <mergeCell ref="AB30:AE30"/>
    <mergeCell ref="T29:W29"/>
    <mergeCell ref="T30:W30"/>
    <mergeCell ref="X29:AA29"/>
    <mergeCell ref="X30:AA30"/>
    <mergeCell ref="AB31:AE31"/>
    <mergeCell ref="AB32:AE32"/>
    <mergeCell ref="T31:W31"/>
    <mergeCell ref="T32:W32"/>
    <mergeCell ref="X31:AA31"/>
    <mergeCell ref="P29:S29"/>
    <mergeCell ref="T20:W20"/>
    <mergeCell ref="L24:O24"/>
    <mergeCell ref="L28:O28"/>
    <mergeCell ref="L29:O29"/>
    <mergeCell ref="H20:K20"/>
    <mergeCell ref="L20:O20"/>
    <mergeCell ref="P20:S20"/>
    <mergeCell ref="P31:S31"/>
    <mergeCell ref="P26:S26"/>
    <mergeCell ref="P27:S27"/>
    <mergeCell ref="P28:S28"/>
    <mergeCell ref="L31:O31"/>
    <mergeCell ref="BL12:BO12"/>
    <mergeCell ref="BL13:BO13"/>
    <mergeCell ref="BL11:BO11"/>
    <mergeCell ref="L18:O18"/>
    <mergeCell ref="X18:AA18"/>
    <mergeCell ref="BD18:BG18"/>
    <mergeCell ref="AR18:AU18"/>
    <mergeCell ref="AN18:AQ18"/>
    <mergeCell ref="BH11:BK11"/>
    <mergeCell ref="BD12:BG12"/>
    <mergeCell ref="AB18:AE18"/>
    <mergeCell ref="AF18:AI18"/>
    <mergeCell ref="AJ18:AM18"/>
    <mergeCell ref="BH12:BK12"/>
    <mergeCell ref="BD13:BG13"/>
    <mergeCell ref="BH13:BK13"/>
    <mergeCell ref="AN16:AU16"/>
    <mergeCell ref="BD17:BG17"/>
    <mergeCell ref="T12:W12"/>
    <mergeCell ref="P18:S18"/>
    <mergeCell ref="T18:W18"/>
    <mergeCell ref="X12:AA12"/>
    <mergeCell ref="AJ17:AM17"/>
    <mergeCell ref="T17:W17"/>
    <mergeCell ref="AV24:AY24"/>
    <mergeCell ref="AV13:AY13"/>
    <mergeCell ref="AZ13:BC13"/>
    <mergeCell ref="BL24:BO24"/>
    <mergeCell ref="AZ24:BC24"/>
    <mergeCell ref="BD24:BG24"/>
    <mergeCell ref="BH24:BK24"/>
    <mergeCell ref="BD23:BO23"/>
    <mergeCell ref="BL18:BO18"/>
    <mergeCell ref="BH17:BK17"/>
    <mergeCell ref="BH19:BK19"/>
    <mergeCell ref="BD19:BG19"/>
    <mergeCell ref="A23:G24"/>
    <mergeCell ref="D12:G12"/>
    <mergeCell ref="A12:C13"/>
    <mergeCell ref="AF24:AI24"/>
    <mergeCell ref="AJ24:AM24"/>
    <mergeCell ref="AN24:AQ24"/>
    <mergeCell ref="AR24:AU24"/>
    <mergeCell ref="P25:S25"/>
    <mergeCell ref="T24:W24"/>
    <mergeCell ref="X24:AA24"/>
    <mergeCell ref="AB24:AE24"/>
    <mergeCell ref="P24:S24"/>
    <mergeCell ref="X25:AA25"/>
    <mergeCell ref="P19:S19"/>
    <mergeCell ref="T19:W19"/>
    <mergeCell ref="AJ20:AM20"/>
    <mergeCell ref="AB19:AE19"/>
    <mergeCell ref="AF19:AI19"/>
    <mergeCell ref="AJ19:AM19"/>
    <mergeCell ref="X20:AA20"/>
    <mergeCell ref="X19:AA19"/>
    <mergeCell ref="X16:AE16"/>
    <mergeCell ref="H6:O6"/>
    <mergeCell ref="H16:O16"/>
    <mergeCell ref="H7:K7"/>
    <mergeCell ref="L7:O7"/>
    <mergeCell ref="H10:K10"/>
    <mergeCell ref="H11:K11"/>
    <mergeCell ref="L13:O13"/>
    <mergeCell ref="L11:O11"/>
    <mergeCell ref="L12:O12"/>
    <mergeCell ref="L8:O8"/>
    <mergeCell ref="L9:O9"/>
    <mergeCell ref="D11:G11"/>
    <mergeCell ref="D13:G13"/>
    <mergeCell ref="A6:G7"/>
    <mergeCell ref="D9:G9"/>
    <mergeCell ref="D8:G8"/>
    <mergeCell ref="A8:C9"/>
    <mergeCell ref="A10:C11"/>
    <mergeCell ref="D10:G10"/>
    <mergeCell ref="A31:C32"/>
    <mergeCell ref="D31:G31"/>
    <mergeCell ref="D32:G32"/>
    <mergeCell ref="D27:G27"/>
    <mergeCell ref="D28:G28"/>
    <mergeCell ref="A29:C30"/>
    <mergeCell ref="D29:G29"/>
    <mergeCell ref="D30:G30"/>
    <mergeCell ref="A27:C28"/>
    <mergeCell ref="A25:C26"/>
    <mergeCell ref="D25:G25"/>
    <mergeCell ref="D26:G26"/>
    <mergeCell ref="A16:G17"/>
    <mergeCell ref="A18:G18"/>
    <mergeCell ref="A19:G19"/>
    <mergeCell ref="A20:G20"/>
    <mergeCell ref="AV9:AY9"/>
    <mergeCell ref="AZ10:BC10"/>
    <mergeCell ref="AN13:AQ13"/>
    <mergeCell ref="AR12:AU12"/>
    <mergeCell ref="AR13:AU13"/>
    <mergeCell ref="AV12:AY12"/>
    <mergeCell ref="AV10:AY10"/>
    <mergeCell ref="AR10:AU10"/>
    <mergeCell ref="AR11:AU11"/>
    <mergeCell ref="AZ12:BC12"/>
    <mergeCell ref="AZ8:BC8"/>
    <mergeCell ref="P6:W6"/>
    <mergeCell ref="AN8:AQ8"/>
    <mergeCell ref="P8:S8"/>
    <mergeCell ref="AR8:AU8"/>
    <mergeCell ref="T8:W8"/>
    <mergeCell ref="X8:AA8"/>
    <mergeCell ref="AB8:AE8"/>
    <mergeCell ref="P7:S7"/>
    <mergeCell ref="T7:W7"/>
    <mergeCell ref="X7:AA7"/>
    <mergeCell ref="AB7:AE7"/>
    <mergeCell ref="A34:BW34"/>
    <mergeCell ref="BP23:BW24"/>
    <mergeCell ref="BL17:BO17"/>
    <mergeCell ref="BP16:BW16"/>
    <mergeCell ref="BP17:BS17"/>
    <mergeCell ref="BT17:BW17"/>
    <mergeCell ref="AN17:AQ17"/>
    <mergeCell ref="BT10:BW10"/>
    <mergeCell ref="BT9:BW9"/>
    <mergeCell ref="BP11:BS11"/>
    <mergeCell ref="BP12:BS12"/>
    <mergeCell ref="T9:W9"/>
    <mergeCell ref="T13:W13"/>
    <mergeCell ref="X13:AA13"/>
    <mergeCell ref="AF12:AI12"/>
    <mergeCell ref="AB9:AE9"/>
    <mergeCell ref="AB13:AE13"/>
    <mergeCell ref="AF13:AI13"/>
    <mergeCell ref="T10:W10"/>
    <mergeCell ref="P12:S12"/>
    <mergeCell ref="AF17:AI17"/>
    <mergeCell ref="P17:S17"/>
    <mergeCell ref="X17:AA17"/>
    <mergeCell ref="AB17:AE17"/>
    <mergeCell ref="BR1:BW1"/>
    <mergeCell ref="BP8:BS8"/>
    <mergeCell ref="BT8:BW8"/>
    <mergeCell ref="AV7:AY7"/>
    <mergeCell ref="AZ7:BC7"/>
    <mergeCell ref="BD6:BO6"/>
    <mergeCell ref="BD7:BG7"/>
    <mergeCell ref="AZ11:BC11"/>
    <mergeCell ref="AZ9:BC9"/>
    <mergeCell ref="BP9:BS9"/>
    <mergeCell ref="AV8:AY8"/>
    <mergeCell ref="AV11:AY11"/>
    <mergeCell ref="BD10:BG10"/>
    <mergeCell ref="BD11:BG11"/>
    <mergeCell ref="BH10:BK10"/>
    <mergeCell ref="BH8:BK8"/>
    <mergeCell ref="BD8:BG8"/>
    <mergeCell ref="BH9:BK9"/>
    <mergeCell ref="BP10:BS10"/>
    <mergeCell ref="BL8:BO8"/>
    <mergeCell ref="BL9:BO9"/>
    <mergeCell ref="BL10:BO10"/>
    <mergeCell ref="BD9:BG9"/>
    <mergeCell ref="BT11:BW11"/>
    <mergeCell ref="BL7:BO7"/>
    <mergeCell ref="BP6:BW6"/>
    <mergeCell ref="AJ7:AM7"/>
    <mergeCell ref="AN7:AQ7"/>
    <mergeCell ref="AR7:AU7"/>
    <mergeCell ref="BT7:BW7"/>
    <mergeCell ref="BP7:BS7"/>
    <mergeCell ref="AR17:AU17"/>
    <mergeCell ref="AV16:BC17"/>
    <mergeCell ref="AR9:AU9"/>
    <mergeCell ref="AN10:AQ10"/>
    <mergeCell ref="AJ12:AM12"/>
    <mergeCell ref="AN12:AQ12"/>
    <mergeCell ref="AN9:AQ9"/>
    <mergeCell ref="AN11:AQ11"/>
    <mergeCell ref="AJ8:AM8"/>
    <mergeCell ref="AJ9:AM9"/>
    <mergeCell ref="AJ10:AM10"/>
    <mergeCell ref="AJ11:AM11"/>
    <mergeCell ref="AF6:AM6"/>
    <mergeCell ref="AF16:AM16"/>
    <mergeCell ref="BT12:BW12"/>
    <mergeCell ref="BP13:BS13"/>
    <mergeCell ref="BT13:BW13"/>
    <mergeCell ref="X10:AA10"/>
    <mergeCell ref="AF7:AI7"/>
    <mergeCell ref="D3:L3"/>
    <mergeCell ref="BH7:BK7"/>
    <mergeCell ref="P13:S13"/>
    <mergeCell ref="AB12:AE12"/>
    <mergeCell ref="P16:W16"/>
    <mergeCell ref="AF9:AI9"/>
    <mergeCell ref="X9:AA9"/>
    <mergeCell ref="AB11:AE11"/>
    <mergeCell ref="AF11:AI11"/>
    <mergeCell ref="P10:S10"/>
    <mergeCell ref="P11:S11"/>
    <mergeCell ref="T11:W11"/>
    <mergeCell ref="AB10:AE10"/>
    <mergeCell ref="AF10:AI10"/>
    <mergeCell ref="X11:AA11"/>
    <mergeCell ref="X6:AE6"/>
    <mergeCell ref="H8:K8"/>
    <mergeCell ref="P9:S9"/>
    <mergeCell ref="AJ13:AM13"/>
    <mergeCell ref="AF8:AI8"/>
    <mergeCell ref="AN6:AU6"/>
    <mergeCell ref="AV6:BC6"/>
    <mergeCell ref="L32:O32"/>
    <mergeCell ref="H28:K28"/>
    <mergeCell ref="H13:K13"/>
    <mergeCell ref="L10:O10"/>
    <mergeCell ref="H9:K9"/>
    <mergeCell ref="H31:K31"/>
    <mergeCell ref="H32:K32"/>
    <mergeCell ref="L26:O26"/>
    <mergeCell ref="L27:O27"/>
    <mergeCell ref="L30:O30"/>
    <mergeCell ref="H25:K25"/>
    <mergeCell ref="H26:K26"/>
    <mergeCell ref="H27:K27"/>
    <mergeCell ref="L25:O25"/>
    <mergeCell ref="H29:K29"/>
    <mergeCell ref="H17:K17"/>
    <mergeCell ref="L17:O17"/>
    <mergeCell ref="H30:K30"/>
    <mergeCell ref="H12:K12"/>
    <mergeCell ref="H24:K24"/>
    <mergeCell ref="H19:K19"/>
    <mergeCell ref="H18:K18"/>
    <mergeCell ref="L19:O19"/>
  </mergeCells>
  <phoneticPr fontId="2"/>
  <pageMargins left="0.59055118110236227" right="0.39370078740157483" top="0.39370078740157483" bottom="0.15748031496062992" header="0.51181102362204722" footer="0.19685039370078741"/>
  <pageSetup paperSize="9" orientation="landscape" r:id="rId1"/>
  <headerFooter alignWithMargins="0">
    <oddFooter>&amp;C
- 3 -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activeCell="D9" sqref="D9:Q9"/>
    </sheetView>
  </sheetViews>
  <sheetFormatPr defaultRowHeight="11.25" x14ac:dyDescent="0.15"/>
  <cols>
    <col min="1" max="1" width="3.125" style="1" customWidth="1"/>
    <col min="2" max="2" width="14.625" style="1" customWidth="1"/>
    <col min="3" max="3" width="3.125" style="1" customWidth="1"/>
    <col min="4" max="6" width="10.625" style="1" customWidth="1"/>
    <col min="7" max="7" width="0.875" style="1" customWidth="1"/>
    <col min="8" max="8" width="2.875" style="1" customWidth="1"/>
    <col min="9" max="9" width="15.125" style="1" customWidth="1"/>
    <col min="10" max="10" width="1.75" style="1" customWidth="1"/>
    <col min="11" max="11" width="1.875" style="1" customWidth="1"/>
    <col min="12" max="12" width="2.875" style="1" customWidth="1"/>
    <col min="13" max="13" width="16" style="1" customWidth="1"/>
    <col min="14" max="14" width="1.25" style="1" customWidth="1"/>
    <col min="15" max="15" width="9" style="1"/>
    <col min="16" max="16" width="9.375" style="1" customWidth="1"/>
    <col min="17" max="17" width="9" style="1"/>
    <col min="18" max="18" width="1.125" style="1" customWidth="1"/>
    <col min="19" max="19" width="8.625" style="1" customWidth="1"/>
    <col min="20" max="20" width="1.25" style="1" customWidth="1"/>
    <col min="21" max="16384" width="9" style="1"/>
  </cols>
  <sheetData>
    <row r="1" spans="1:20" ht="18.75" customHeight="1" x14ac:dyDescent="0.15">
      <c r="Q1" s="1" t="s">
        <v>154</v>
      </c>
      <c r="R1" s="1002" t="s">
        <v>500</v>
      </c>
      <c r="S1" s="1006"/>
      <c r="T1" s="1003"/>
    </row>
    <row r="2" spans="1:20" ht="25.5" customHeight="1" x14ac:dyDescent="0.15">
      <c r="A2" s="1223" t="s">
        <v>366</v>
      </c>
      <c r="B2" s="1223"/>
      <c r="C2" s="1223"/>
      <c r="D2" s="1223"/>
      <c r="E2" s="1223"/>
      <c r="F2" s="1223"/>
      <c r="G2" s="1223"/>
      <c r="H2" s="1223"/>
      <c r="I2" s="1223"/>
      <c r="J2" s="1223"/>
      <c r="K2" s="1223"/>
      <c r="L2" s="1223"/>
      <c r="M2" s="1223"/>
      <c r="N2" s="1223"/>
      <c r="O2" s="1223"/>
      <c r="P2" s="1223"/>
      <c r="Q2" s="1223"/>
      <c r="R2" s="1223"/>
      <c r="S2" s="1223"/>
      <c r="T2" s="1223"/>
    </row>
    <row r="3" spans="1:20" ht="13.5" customHeight="1" x14ac:dyDescent="0.15">
      <c r="A3" s="1224" t="s">
        <v>450</v>
      </c>
      <c r="B3" s="1224"/>
      <c r="C3" s="1224"/>
      <c r="D3" s="1224"/>
      <c r="E3" s="109"/>
      <c r="F3" s="109"/>
      <c r="G3" s="109"/>
      <c r="H3" s="109"/>
      <c r="I3" s="109"/>
      <c r="J3" s="109"/>
      <c r="K3" s="109"/>
      <c r="L3" s="109"/>
      <c r="M3" s="109"/>
      <c r="N3" s="109"/>
      <c r="O3" s="109"/>
      <c r="P3" s="109"/>
      <c r="Q3" s="109"/>
      <c r="R3" s="1005" t="s">
        <v>153</v>
      </c>
      <c r="S3" s="1005"/>
      <c r="T3" s="1005"/>
    </row>
    <row r="4" spans="1:20" ht="5.25" customHeight="1" x14ac:dyDescent="0.15">
      <c r="A4" s="11"/>
      <c r="B4" s="11"/>
      <c r="C4" s="11"/>
      <c r="D4" s="11"/>
      <c r="E4" s="11"/>
      <c r="F4" s="11"/>
      <c r="R4" s="1175"/>
      <c r="S4" s="1175"/>
      <c r="T4" s="1175"/>
    </row>
    <row r="5" spans="1:20" ht="27.95" customHeight="1" x14ac:dyDescent="0.15">
      <c r="A5" s="1086" t="s">
        <v>511</v>
      </c>
      <c r="B5" s="1085"/>
      <c r="C5" s="1085"/>
      <c r="D5" s="1085"/>
      <c r="E5" s="1085"/>
      <c r="F5" s="1087"/>
      <c r="G5" s="1093" t="s">
        <v>1043</v>
      </c>
      <c r="H5" s="1094"/>
      <c r="I5" s="1094"/>
      <c r="J5" s="1095"/>
      <c r="K5" s="1093" t="s">
        <v>1067</v>
      </c>
      <c r="L5" s="1094"/>
      <c r="M5" s="1094"/>
      <c r="N5" s="1095"/>
      <c r="O5" s="1093" t="s">
        <v>512</v>
      </c>
      <c r="P5" s="1094"/>
      <c r="Q5" s="1094"/>
      <c r="R5" s="1094"/>
      <c r="S5" s="1094"/>
      <c r="T5" s="1095"/>
    </row>
    <row r="6" spans="1:20" ht="27.95" customHeight="1" x14ac:dyDescent="0.15">
      <c r="A6" s="25"/>
      <c r="B6" s="51" t="s">
        <v>152</v>
      </c>
      <c r="C6" s="27"/>
      <c r="D6" s="1082" t="s">
        <v>80</v>
      </c>
      <c r="E6" s="1070"/>
      <c r="F6" s="1072"/>
      <c r="G6" s="1096"/>
      <c r="H6" s="1052"/>
      <c r="I6" s="1052"/>
      <c r="J6" s="1097"/>
      <c r="K6" s="1096"/>
      <c r="L6" s="1052"/>
      <c r="M6" s="1052"/>
      <c r="N6" s="1097"/>
      <c r="O6" s="1096"/>
      <c r="P6" s="1052"/>
      <c r="Q6" s="1052"/>
      <c r="R6" s="1052"/>
      <c r="S6" s="1052"/>
      <c r="T6" s="1097"/>
    </row>
    <row r="7" spans="1:20" ht="27.95" customHeight="1" x14ac:dyDescent="0.15">
      <c r="A7" s="10"/>
      <c r="B7" s="1225" t="s">
        <v>501</v>
      </c>
      <c r="D7" s="1134"/>
      <c r="E7" s="1133"/>
      <c r="F7" s="1133"/>
      <c r="G7" s="1205">
        <v>0</v>
      </c>
      <c r="H7" s="1206"/>
      <c r="I7" s="1206"/>
      <c r="J7" s="1207"/>
      <c r="K7" s="1205">
        <v>0</v>
      </c>
      <c r="L7" s="1206"/>
      <c r="M7" s="1206"/>
      <c r="N7" s="1207"/>
      <c r="O7" s="1093"/>
      <c r="P7" s="1094"/>
      <c r="Q7" s="1094"/>
      <c r="R7" s="1094"/>
      <c r="S7" s="1094"/>
      <c r="T7" s="1095"/>
    </row>
    <row r="8" spans="1:20" ht="27.95" customHeight="1" x14ac:dyDescent="0.15">
      <c r="A8" s="10"/>
      <c r="B8" s="1226"/>
      <c r="D8" s="1123"/>
      <c r="E8" s="1124"/>
      <c r="F8" s="1124"/>
      <c r="G8" s="1208">
        <v>0</v>
      </c>
      <c r="H8" s="1209"/>
      <c r="I8" s="1209"/>
      <c r="J8" s="1210"/>
      <c r="K8" s="1208">
        <v>0</v>
      </c>
      <c r="L8" s="1209"/>
      <c r="M8" s="1209"/>
      <c r="N8" s="1210"/>
      <c r="O8" s="1130"/>
      <c r="P8" s="1131"/>
      <c r="Q8" s="1131"/>
      <c r="R8" s="1131"/>
      <c r="S8" s="1131"/>
      <c r="T8" s="1196"/>
    </row>
    <row r="9" spans="1:20" ht="27.95" customHeight="1" x14ac:dyDescent="0.15">
      <c r="A9" s="10"/>
      <c r="B9" s="1226"/>
      <c r="D9" s="1123"/>
      <c r="E9" s="1124"/>
      <c r="F9" s="1124"/>
      <c r="G9" s="1208">
        <v>0</v>
      </c>
      <c r="H9" s="1209"/>
      <c r="I9" s="1209"/>
      <c r="J9" s="1210"/>
      <c r="K9" s="1208">
        <v>0</v>
      </c>
      <c r="L9" s="1209"/>
      <c r="M9" s="1209"/>
      <c r="N9" s="1210"/>
      <c r="O9" s="1130"/>
      <c r="P9" s="1131"/>
      <c r="Q9" s="1131"/>
      <c r="R9" s="1131"/>
      <c r="S9" s="1131"/>
      <c r="T9" s="1196"/>
    </row>
    <row r="10" spans="1:20" ht="27.95" customHeight="1" x14ac:dyDescent="0.15">
      <c r="A10" s="10"/>
      <c r="B10" s="1226"/>
      <c r="D10" s="1216"/>
      <c r="E10" s="1038"/>
      <c r="F10" s="1038"/>
      <c r="G10" s="1208">
        <v>0</v>
      </c>
      <c r="H10" s="1209"/>
      <c r="I10" s="1209"/>
      <c r="J10" s="1210"/>
      <c r="K10" s="1208">
        <v>0</v>
      </c>
      <c r="L10" s="1209"/>
      <c r="M10" s="1209"/>
      <c r="N10" s="1210"/>
      <c r="O10" s="1130"/>
      <c r="P10" s="1131"/>
      <c r="Q10" s="1131"/>
      <c r="R10" s="1131"/>
      <c r="S10" s="1131"/>
      <c r="T10" s="1196"/>
    </row>
    <row r="11" spans="1:20" ht="27.95" customHeight="1" x14ac:dyDescent="0.15">
      <c r="A11" s="10"/>
      <c r="B11" s="1227"/>
      <c r="D11" s="1082" t="s">
        <v>79</v>
      </c>
      <c r="E11" s="1070"/>
      <c r="F11" s="1072"/>
      <c r="G11" s="1211">
        <f>SUM(G7:J10)</f>
        <v>0</v>
      </c>
      <c r="H11" s="1212"/>
      <c r="I11" s="1212"/>
      <c r="J11" s="1213"/>
      <c r="K11" s="1211">
        <f>SUM(K7:N10)</f>
        <v>0</v>
      </c>
      <c r="L11" s="1212"/>
      <c r="M11" s="1212"/>
      <c r="N11" s="1213"/>
      <c r="O11" s="1096"/>
      <c r="P11" s="1052"/>
      <c r="Q11" s="1052"/>
      <c r="R11" s="1052"/>
      <c r="S11" s="1052"/>
      <c r="T11" s="1097"/>
    </row>
    <row r="12" spans="1:20" ht="27.95" customHeight="1" x14ac:dyDescent="0.15">
      <c r="A12" s="53"/>
      <c r="B12" s="1225" t="s">
        <v>502</v>
      </c>
      <c r="C12" s="39"/>
      <c r="D12" s="1228" t="s">
        <v>496</v>
      </c>
      <c r="E12" s="1229"/>
      <c r="F12" s="1229"/>
      <c r="G12" s="1205">
        <v>316916</v>
      </c>
      <c r="H12" s="1206"/>
      <c r="I12" s="1206"/>
      <c r="J12" s="1207"/>
      <c r="K12" s="1205">
        <v>296369</v>
      </c>
      <c r="L12" s="1206"/>
      <c r="M12" s="1206"/>
      <c r="N12" s="1207"/>
      <c r="O12" s="1093"/>
      <c r="P12" s="1094"/>
      <c r="Q12" s="1094"/>
      <c r="R12" s="1094"/>
      <c r="S12" s="1094"/>
      <c r="T12" s="1095"/>
    </row>
    <row r="13" spans="1:20" ht="27.95" customHeight="1" x14ac:dyDescent="0.15">
      <c r="A13" s="10"/>
      <c r="B13" s="1214"/>
      <c r="C13" s="8"/>
      <c r="D13" s="1216" t="s">
        <v>377</v>
      </c>
      <c r="E13" s="1038"/>
      <c r="F13" s="1038"/>
      <c r="G13" s="1208">
        <v>23589</v>
      </c>
      <c r="H13" s="1209"/>
      <c r="I13" s="1209"/>
      <c r="J13" s="1210"/>
      <c r="K13" s="1208">
        <v>31360</v>
      </c>
      <c r="L13" s="1209"/>
      <c r="M13" s="1209"/>
      <c r="N13" s="1210"/>
      <c r="O13" s="1130"/>
      <c r="P13" s="1131"/>
      <c r="Q13" s="1131"/>
      <c r="R13" s="1131"/>
      <c r="S13" s="1131"/>
      <c r="T13" s="1196"/>
    </row>
    <row r="14" spans="1:20" ht="27.95" customHeight="1" x14ac:dyDescent="0.15">
      <c r="A14" s="10"/>
      <c r="B14" s="1214"/>
      <c r="C14" s="8"/>
      <c r="D14" s="1216" t="s">
        <v>378</v>
      </c>
      <c r="E14" s="1038"/>
      <c r="F14" s="1038"/>
      <c r="G14" s="1208">
        <v>529</v>
      </c>
      <c r="H14" s="1209"/>
      <c r="I14" s="1209"/>
      <c r="J14" s="1210"/>
      <c r="K14" s="1208">
        <v>0</v>
      </c>
      <c r="L14" s="1209"/>
      <c r="M14" s="1209"/>
      <c r="N14" s="1210"/>
      <c r="O14" s="1130"/>
      <c r="P14" s="1131"/>
      <c r="Q14" s="1131"/>
      <c r="R14" s="1131"/>
      <c r="S14" s="1131"/>
      <c r="T14" s="1196"/>
    </row>
    <row r="15" spans="1:20" ht="27.95" customHeight="1" x14ac:dyDescent="0.15">
      <c r="A15" s="10"/>
      <c r="B15" s="1214"/>
      <c r="C15" s="8"/>
      <c r="D15" s="1123"/>
      <c r="E15" s="1124"/>
      <c r="F15" s="1124"/>
      <c r="G15" s="1208">
        <v>0</v>
      </c>
      <c r="H15" s="1209"/>
      <c r="I15" s="1209"/>
      <c r="J15" s="1210"/>
      <c r="K15" s="1208">
        <v>0</v>
      </c>
      <c r="L15" s="1209"/>
      <c r="M15" s="1209"/>
      <c r="N15" s="1210"/>
      <c r="O15" s="1130"/>
      <c r="P15" s="1131"/>
      <c r="Q15" s="1131"/>
      <c r="R15" s="1131"/>
      <c r="S15" s="1131"/>
      <c r="T15" s="1196"/>
    </row>
    <row r="16" spans="1:20" ht="27.95" customHeight="1" x14ac:dyDescent="0.15">
      <c r="A16" s="32"/>
      <c r="B16" s="963"/>
      <c r="C16" s="11"/>
      <c r="D16" s="1082" t="s">
        <v>79</v>
      </c>
      <c r="E16" s="1070"/>
      <c r="F16" s="1072"/>
      <c r="G16" s="1211">
        <f>SUM(G12:J15)</f>
        <v>341034</v>
      </c>
      <c r="H16" s="1212"/>
      <c r="I16" s="1212"/>
      <c r="J16" s="1213"/>
      <c r="K16" s="1211">
        <f>SUM(K12:N15)</f>
        <v>327729</v>
      </c>
      <c r="L16" s="1212"/>
      <c r="M16" s="1212"/>
      <c r="N16" s="1213"/>
      <c r="O16" s="1096"/>
      <c r="P16" s="1052"/>
      <c r="Q16" s="1052"/>
      <c r="R16" s="1052"/>
      <c r="S16" s="1052"/>
      <c r="T16" s="1097"/>
    </row>
    <row r="17" spans="1:20" ht="27.95" customHeight="1" x14ac:dyDescent="0.15">
      <c r="A17" s="10"/>
      <c r="B17" s="1214" t="s">
        <v>503</v>
      </c>
      <c r="C17" s="8"/>
      <c r="D17" s="1215" t="s">
        <v>297</v>
      </c>
      <c r="E17" s="1201"/>
      <c r="F17" s="1201"/>
      <c r="G17" s="1205">
        <v>7160</v>
      </c>
      <c r="H17" s="1206"/>
      <c r="I17" s="1206"/>
      <c r="J17" s="1207"/>
      <c r="K17" s="1205">
        <v>6684</v>
      </c>
      <c r="L17" s="1206"/>
      <c r="M17" s="1206"/>
      <c r="N17" s="1207"/>
      <c r="O17" s="1093"/>
      <c r="P17" s="1094"/>
      <c r="Q17" s="1094"/>
      <c r="R17" s="1094"/>
      <c r="S17" s="1094"/>
      <c r="T17" s="1095"/>
    </row>
    <row r="18" spans="1:20" ht="27.95" customHeight="1" x14ac:dyDescent="0.15">
      <c r="A18" s="10"/>
      <c r="B18" s="1214"/>
      <c r="D18" s="1216" t="s">
        <v>379</v>
      </c>
      <c r="E18" s="1038"/>
      <c r="F18" s="1038"/>
      <c r="G18" s="1208">
        <v>136</v>
      </c>
      <c r="H18" s="1209"/>
      <c r="I18" s="1209"/>
      <c r="J18" s="1210"/>
      <c r="K18" s="1208">
        <v>126</v>
      </c>
      <c r="L18" s="1209"/>
      <c r="M18" s="1209"/>
      <c r="N18" s="1210"/>
      <c r="O18" s="1130"/>
      <c r="P18" s="1131"/>
      <c r="Q18" s="1131"/>
      <c r="R18" s="1131"/>
      <c r="S18" s="1131"/>
      <c r="T18" s="1196"/>
    </row>
    <row r="19" spans="1:20" ht="27.95" customHeight="1" x14ac:dyDescent="0.15">
      <c r="A19" s="10"/>
      <c r="B19" s="1214"/>
      <c r="D19" s="1123"/>
      <c r="E19" s="1124"/>
      <c r="F19" s="1124"/>
      <c r="G19" s="1208">
        <v>0</v>
      </c>
      <c r="H19" s="1209"/>
      <c r="I19" s="1209"/>
      <c r="J19" s="1210"/>
      <c r="K19" s="1208">
        <v>0</v>
      </c>
      <c r="L19" s="1209"/>
      <c r="M19" s="1209"/>
      <c r="N19" s="1210"/>
      <c r="O19" s="1130"/>
      <c r="P19" s="1131"/>
      <c r="Q19" s="1131"/>
      <c r="R19" s="1131"/>
      <c r="S19" s="1131"/>
      <c r="T19" s="1196"/>
    </row>
    <row r="20" spans="1:20" ht="27.95" customHeight="1" x14ac:dyDescent="0.15">
      <c r="A20" s="10"/>
      <c r="B20" s="1214"/>
      <c r="C20" s="8"/>
      <c r="D20" s="1082" t="s">
        <v>79</v>
      </c>
      <c r="E20" s="1070"/>
      <c r="F20" s="1072"/>
      <c r="G20" s="1220">
        <f>SUM(G17:J19)</f>
        <v>7296</v>
      </c>
      <c r="H20" s="1221"/>
      <c r="I20" s="1221"/>
      <c r="J20" s="1222"/>
      <c r="K20" s="1220">
        <f>SUM(K17:N19)</f>
        <v>6810</v>
      </c>
      <c r="L20" s="1221"/>
      <c r="M20" s="1221"/>
      <c r="N20" s="1222"/>
      <c r="O20" s="1130"/>
      <c r="P20" s="1131"/>
      <c r="Q20" s="1131"/>
      <c r="R20" s="1131"/>
      <c r="S20" s="1131"/>
      <c r="T20" s="1196"/>
    </row>
    <row r="21" spans="1:20" ht="27.75" customHeight="1" x14ac:dyDescent="0.15">
      <c r="A21" s="1007" t="s">
        <v>504</v>
      </c>
      <c r="B21" s="1008"/>
      <c r="C21" s="1008"/>
      <c r="D21" s="1008"/>
      <c r="E21" s="1008"/>
      <c r="F21" s="1008"/>
      <c r="G21" s="1217">
        <f>G11+G16+G20</f>
        <v>348330</v>
      </c>
      <c r="H21" s="1218"/>
      <c r="I21" s="1218"/>
      <c r="J21" s="1219"/>
      <c r="K21" s="1217">
        <f>K11+K16+K20</f>
        <v>334539</v>
      </c>
      <c r="L21" s="1218"/>
      <c r="M21" s="1218"/>
      <c r="N21" s="1219"/>
      <c r="O21" s="1002"/>
      <c r="P21" s="1006"/>
      <c r="Q21" s="1006"/>
      <c r="R21" s="1006"/>
      <c r="S21" s="1006"/>
      <c r="T21" s="1003"/>
    </row>
    <row r="22" spans="1:20" ht="11.25" customHeight="1" x14ac:dyDescent="0.15">
      <c r="B22" s="1" t="s">
        <v>76</v>
      </c>
    </row>
    <row r="23" spans="1:20" ht="11.25" customHeight="1" x14ac:dyDescent="0.15">
      <c r="B23" s="153" t="s">
        <v>1019</v>
      </c>
    </row>
    <row r="24" spans="1:20" ht="11.25" customHeight="1" x14ac:dyDescent="0.15">
      <c r="B24" s="153" t="s">
        <v>1020</v>
      </c>
    </row>
    <row r="25" spans="1:20" ht="11.25" customHeight="1" x14ac:dyDescent="0.15"/>
    <row r="27" spans="1:20" x14ac:dyDescent="0.15">
      <c r="A27" s="986"/>
      <c r="B27" s="986"/>
      <c r="C27" s="986"/>
      <c r="D27" s="986"/>
      <c r="E27" s="986"/>
      <c r="F27" s="986"/>
      <c r="G27" s="986"/>
      <c r="H27" s="986"/>
      <c r="I27" s="986"/>
      <c r="J27" s="986"/>
      <c r="K27" s="986"/>
      <c r="L27" s="986"/>
      <c r="M27" s="986"/>
      <c r="N27" s="986"/>
      <c r="O27" s="986"/>
      <c r="P27" s="986"/>
      <c r="Q27" s="986"/>
      <c r="R27" s="986"/>
      <c r="S27" s="986"/>
      <c r="T27" s="986"/>
    </row>
  </sheetData>
  <mergeCells count="73">
    <mergeCell ref="K20:N20"/>
    <mergeCell ref="K19:N19"/>
    <mergeCell ref="G7:J7"/>
    <mergeCell ref="G8:J8"/>
    <mergeCell ref="G9:J9"/>
    <mergeCell ref="K7:N7"/>
    <mergeCell ref="K8:N8"/>
    <mergeCell ref="K9:N9"/>
    <mergeCell ref="G16:J16"/>
    <mergeCell ref="K14:N14"/>
    <mergeCell ref="K16:N16"/>
    <mergeCell ref="G14:J14"/>
    <mergeCell ref="G15:J15"/>
    <mergeCell ref="K15:N15"/>
    <mergeCell ref="G10:J10"/>
    <mergeCell ref="G11:J11"/>
    <mergeCell ref="B12:B16"/>
    <mergeCell ref="B7:B11"/>
    <mergeCell ref="D11:F11"/>
    <mergeCell ref="D16:F16"/>
    <mergeCell ref="D7:F7"/>
    <mergeCell ref="D8:F8"/>
    <mergeCell ref="D9:F9"/>
    <mergeCell ref="D10:F10"/>
    <mergeCell ref="D12:F12"/>
    <mergeCell ref="D14:F14"/>
    <mergeCell ref="D13:F13"/>
    <mergeCell ref="D15:F15"/>
    <mergeCell ref="O5:T6"/>
    <mergeCell ref="R1:T1"/>
    <mergeCell ref="A2:T2"/>
    <mergeCell ref="A5:F5"/>
    <mergeCell ref="D6:F6"/>
    <mergeCell ref="A3:D3"/>
    <mergeCell ref="R3:T4"/>
    <mergeCell ref="G5:J6"/>
    <mergeCell ref="K5:N6"/>
    <mergeCell ref="D19:F19"/>
    <mergeCell ref="A27:T27"/>
    <mergeCell ref="A21:F21"/>
    <mergeCell ref="B17:B20"/>
    <mergeCell ref="D20:F20"/>
    <mergeCell ref="G17:J17"/>
    <mergeCell ref="G18:J18"/>
    <mergeCell ref="K17:N17"/>
    <mergeCell ref="K18:N18"/>
    <mergeCell ref="O21:T21"/>
    <mergeCell ref="D17:F17"/>
    <mergeCell ref="D18:F18"/>
    <mergeCell ref="K21:N21"/>
    <mergeCell ref="G19:J19"/>
    <mergeCell ref="G20:J20"/>
    <mergeCell ref="G21:J21"/>
    <mergeCell ref="G12:J12"/>
    <mergeCell ref="G13:J13"/>
    <mergeCell ref="K12:N12"/>
    <mergeCell ref="K13:N13"/>
    <mergeCell ref="K10:N10"/>
    <mergeCell ref="K11:N11"/>
    <mergeCell ref="O7:T7"/>
    <mergeCell ref="O8:T8"/>
    <mergeCell ref="O9:T9"/>
    <mergeCell ref="O10:T10"/>
    <mergeCell ref="O15:T15"/>
    <mergeCell ref="O17:T17"/>
    <mergeCell ref="O18:T18"/>
    <mergeCell ref="O19:T19"/>
    <mergeCell ref="O20:T20"/>
    <mergeCell ref="O11:T11"/>
    <mergeCell ref="O12:T12"/>
    <mergeCell ref="O13:T13"/>
    <mergeCell ref="O14:T14"/>
    <mergeCell ref="O16:T16"/>
  </mergeCells>
  <phoneticPr fontId="2"/>
  <pageMargins left="0.59055118110236227" right="0.59055118110236227" top="0.39370078740157483" bottom="0.19685039370078741" header="0.51181102362204722" footer="0.19685039370078741"/>
  <pageSetup paperSize="9" orientation="landscape" r:id="rId1"/>
  <headerFooter alignWithMargins="0">
    <oddFooter>&amp;C
- 4 -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39"/>
  <sheetViews>
    <sheetView workbookViewId="0">
      <selection activeCell="D9" sqref="D9:Q9"/>
    </sheetView>
  </sheetViews>
  <sheetFormatPr defaultRowHeight="11.25" x14ac:dyDescent="0.15"/>
  <cols>
    <col min="1" max="1" width="3.125" style="1" customWidth="1"/>
    <col min="2" max="2" width="1.875" style="1" customWidth="1"/>
    <col min="3" max="3" width="1.75" style="1" customWidth="1"/>
    <col min="4" max="4" width="0.875" style="1" customWidth="1"/>
    <col min="5" max="5" width="12.875" style="1" customWidth="1"/>
    <col min="6" max="6" width="0.875" style="1" customWidth="1"/>
    <col min="7" max="7" width="0.75" style="1" customWidth="1"/>
    <col min="8" max="8" width="7.625" style="1" customWidth="1"/>
    <col min="9" max="10" width="0.75" style="1" customWidth="1"/>
    <col min="11" max="11" width="7.375" style="1" customWidth="1"/>
    <col min="12" max="13" width="0.75" style="1" customWidth="1"/>
    <col min="14" max="14" width="7.125" style="1" customWidth="1"/>
    <col min="15" max="15" width="1.375" style="1" customWidth="1"/>
    <col min="16" max="17" width="0.75" style="1" customWidth="1"/>
    <col min="18" max="18" width="5.25" style="1" customWidth="1"/>
    <col min="19" max="19" width="0.5" style="1" customWidth="1"/>
    <col min="20" max="21" width="0.75" style="1" customWidth="1"/>
    <col min="22" max="22" width="7.125" style="1" customWidth="1"/>
    <col min="23" max="24" width="0.75" style="1" customWidth="1"/>
    <col min="25" max="25" width="7.5" style="1" customWidth="1"/>
    <col min="26" max="26" width="1.375" style="1" customWidth="1"/>
    <col min="27" max="28" width="0.75" style="1" customWidth="1"/>
    <col min="29" max="29" width="7.375" style="1" customWidth="1"/>
    <col min="30" max="31" width="0.75" style="1" customWidth="1"/>
    <col min="32" max="32" width="7.375" style="1" customWidth="1"/>
    <col min="33" max="34" width="0.75" style="1" customWidth="1"/>
    <col min="35" max="35" width="7.125" style="1" customWidth="1"/>
    <col min="36" max="36" width="1.5" style="1" customWidth="1"/>
    <col min="37" max="38" width="0.75" style="1" customWidth="1"/>
    <col min="39" max="39" width="5.25" style="1" customWidth="1"/>
    <col min="40" max="40" width="0.5" style="1" customWidth="1"/>
    <col min="41" max="42" width="0.75" style="1" customWidth="1"/>
    <col min="43" max="43" width="7.125" style="1" customWidth="1"/>
    <col min="44" max="45" width="0.75" style="1" customWidth="1"/>
    <col min="46" max="46" width="7.875" style="1" customWidth="1"/>
    <col min="47" max="47" width="1.375" style="1" customWidth="1"/>
    <col min="48" max="49" width="0.75" style="1" customWidth="1"/>
    <col min="50" max="50" width="8" style="1" customWidth="1"/>
    <col min="51" max="51" width="0.75" style="1" customWidth="1"/>
    <col min="52" max="16384" width="9" style="1"/>
  </cols>
  <sheetData>
    <row r="1" spans="1:52" ht="16.5" customHeight="1" x14ac:dyDescent="0.15">
      <c r="AW1" s="1002" t="s">
        <v>279</v>
      </c>
      <c r="AX1" s="1003"/>
    </row>
    <row r="2" spans="1:52" s="44" customFormat="1" ht="18" customHeight="1" x14ac:dyDescent="0.15">
      <c r="A2" s="1223" t="s">
        <v>171</v>
      </c>
      <c r="B2" s="1223"/>
      <c r="C2" s="1223"/>
      <c r="D2" s="1223"/>
      <c r="E2" s="1223"/>
      <c r="F2" s="1223"/>
      <c r="G2" s="1223"/>
      <c r="H2" s="1223"/>
      <c r="I2" s="1223"/>
      <c r="J2" s="1223"/>
      <c r="K2" s="1223"/>
      <c r="L2" s="1223"/>
      <c r="M2" s="1223"/>
      <c r="N2" s="1223"/>
      <c r="O2" s="1223"/>
      <c r="P2" s="1223"/>
      <c r="Q2" s="1223"/>
      <c r="R2" s="1223"/>
      <c r="S2" s="1223"/>
      <c r="T2" s="1223"/>
      <c r="U2" s="1223"/>
      <c r="V2" s="1223"/>
      <c r="W2" s="1223"/>
      <c r="X2" s="1223"/>
      <c r="Y2" s="1223"/>
      <c r="Z2" s="1223"/>
      <c r="AA2" s="1223"/>
      <c r="AB2" s="1223"/>
      <c r="AC2" s="1223"/>
      <c r="AD2" s="1223"/>
      <c r="AE2" s="1223"/>
      <c r="AF2" s="1223"/>
      <c r="AG2" s="1223"/>
      <c r="AH2" s="1223"/>
      <c r="AI2" s="1223"/>
      <c r="AJ2" s="1223"/>
      <c r="AK2" s="1223"/>
      <c r="AL2" s="1223"/>
      <c r="AM2" s="1223"/>
      <c r="AN2" s="1223"/>
      <c r="AO2" s="1223"/>
      <c r="AP2" s="1223"/>
      <c r="AQ2" s="1223"/>
      <c r="AR2" s="1223"/>
      <c r="AS2" s="1223"/>
      <c r="AT2" s="1223"/>
      <c r="AU2" s="1223"/>
      <c r="AV2" s="1223"/>
      <c r="AW2" s="1223"/>
      <c r="AX2" s="1223"/>
    </row>
    <row r="3" spans="1:52" s="44" customFormat="1" ht="12.75" customHeight="1" x14ac:dyDescent="0.15">
      <c r="A3" s="1283" t="s">
        <v>84</v>
      </c>
      <c r="B3" s="1283"/>
      <c r="C3" s="135"/>
      <c r="D3" s="1283" t="s">
        <v>448</v>
      </c>
      <c r="E3" s="1283"/>
      <c r="F3" s="1283"/>
      <c r="G3" s="1283"/>
      <c r="H3" s="134"/>
      <c r="I3" s="134"/>
      <c r="J3" s="134"/>
      <c r="K3" s="134"/>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row>
    <row r="4" spans="1:52" ht="5.25" customHeight="1" x14ac:dyDescent="0.15">
      <c r="A4" s="1052"/>
      <c r="B4" s="1052"/>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8"/>
      <c r="AV4" s="11"/>
    </row>
    <row r="5" spans="1:52" ht="18" customHeight="1" x14ac:dyDescent="0.15">
      <c r="A5" s="1093" t="s">
        <v>85</v>
      </c>
      <c r="B5" s="1094"/>
      <c r="C5" s="1094"/>
      <c r="D5" s="1094"/>
      <c r="E5" s="1094"/>
      <c r="F5" s="1095"/>
      <c r="G5" s="1086" t="s">
        <v>1021</v>
      </c>
      <c r="H5" s="1085"/>
      <c r="I5" s="1085"/>
      <c r="J5" s="1085"/>
      <c r="K5" s="1085"/>
      <c r="L5" s="1085"/>
      <c r="M5" s="1085"/>
      <c r="N5" s="1085"/>
      <c r="O5" s="1085"/>
      <c r="P5" s="1085"/>
      <c r="Q5" s="1085"/>
      <c r="R5" s="1085"/>
      <c r="S5" s="1085"/>
      <c r="T5" s="1085"/>
      <c r="U5" s="1085"/>
      <c r="V5" s="1085"/>
      <c r="W5" s="1085"/>
      <c r="X5" s="1085"/>
      <c r="Y5" s="1085"/>
      <c r="Z5" s="1085"/>
      <c r="AA5" s="1087"/>
      <c r="AB5" s="1086" t="s">
        <v>1022</v>
      </c>
      <c r="AC5" s="1085"/>
      <c r="AD5" s="1085"/>
      <c r="AE5" s="1085"/>
      <c r="AF5" s="1085"/>
      <c r="AG5" s="1085"/>
      <c r="AH5" s="1085"/>
      <c r="AI5" s="1085"/>
      <c r="AJ5" s="1085"/>
      <c r="AK5" s="1085"/>
      <c r="AL5" s="1085"/>
      <c r="AM5" s="1085"/>
      <c r="AN5" s="1085"/>
      <c r="AO5" s="1085"/>
      <c r="AP5" s="1085"/>
      <c r="AQ5" s="1085"/>
      <c r="AR5" s="1085"/>
      <c r="AS5" s="1085"/>
      <c r="AT5" s="1085"/>
      <c r="AU5" s="1085"/>
      <c r="AV5" s="1087"/>
      <c r="AW5" s="1292" t="s">
        <v>284</v>
      </c>
      <c r="AX5" s="1293"/>
      <c r="AY5" s="10"/>
      <c r="AZ5" s="8"/>
    </row>
    <row r="6" spans="1:52" ht="18" customHeight="1" x14ac:dyDescent="0.15">
      <c r="A6" s="1130"/>
      <c r="B6" s="1131"/>
      <c r="C6" s="1131"/>
      <c r="D6" s="1131"/>
      <c r="E6" s="1131"/>
      <c r="F6" s="1196"/>
      <c r="G6" s="1297" t="s">
        <v>513</v>
      </c>
      <c r="H6" s="1298"/>
      <c r="I6" s="1298"/>
      <c r="J6" s="1298"/>
      <c r="K6" s="1298"/>
      <c r="L6" s="1298"/>
      <c r="M6" s="1298"/>
      <c r="N6" s="1298"/>
      <c r="O6" s="1298"/>
      <c r="P6" s="1298"/>
      <c r="Q6" s="1298"/>
      <c r="R6" s="1298"/>
      <c r="S6" s="1298"/>
      <c r="T6" s="1298"/>
      <c r="U6" s="1298"/>
      <c r="V6" s="1298"/>
      <c r="W6" s="1299"/>
      <c r="X6" s="1233" t="s">
        <v>164</v>
      </c>
      <c r="Y6" s="1234"/>
      <c r="Z6" s="1234"/>
      <c r="AA6" s="1235"/>
      <c r="AB6" s="1297" t="s">
        <v>513</v>
      </c>
      <c r="AC6" s="1298"/>
      <c r="AD6" s="1298"/>
      <c r="AE6" s="1298"/>
      <c r="AF6" s="1298"/>
      <c r="AG6" s="1298"/>
      <c r="AH6" s="1298"/>
      <c r="AI6" s="1298"/>
      <c r="AJ6" s="1298"/>
      <c r="AK6" s="1298"/>
      <c r="AL6" s="1298"/>
      <c r="AM6" s="1298"/>
      <c r="AN6" s="1298"/>
      <c r="AO6" s="1298"/>
      <c r="AP6" s="1298"/>
      <c r="AQ6" s="1298"/>
      <c r="AR6" s="1299"/>
      <c r="AS6" s="1233" t="s">
        <v>164</v>
      </c>
      <c r="AT6" s="1234"/>
      <c r="AU6" s="1234"/>
      <c r="AV6" s="1235"/>
      <c r="AW6" s="1294"/>
      <c r="AX6" s="1295"/>
      <c r="AY6" s="10"/>
      <c r="AZ6" s="8"/>
    </row>
    <row r="7" spans="1:52" ht="18" customHeight="1" x14ac:dyDescent="0.15">
      <c r="A7" s="1096"/>
      <c r="B7" s="1052"/>
      <c r="C7" s="1052"/>
      <c r="D7" s="1052"/>
      <c r="E7" s="1052"/>
      <c r="F7" s="1097"/>
      <c r="G7" s="32"/>
      <c r="H7" s="56" t="s">
        <v>165</v>
      </c>
      <c r="I7" s="56"/>
      <c r="J7" s="72"/>
      <c r="K7" s="71" t="s">
        <v>166</v>
      </c>
      <c r="L7" s="73"/>
      <c r="M7" s="56"/>
      <c r="N7" s="1284" t="s">
        <v>451</v>
      </c>
      <c r="O7" s="1284"/>
      <c r="P7" s="56"/>
      <c r="Q7" s="1138" t="s">
        <v>452</v>
      </c>
      <c r="R7" s="1139"/>
      <c r="S7" s="1139"/>
      <c r="T7" s="1291"/>
      <c r="U7" s="56"/>
      <c r="V7" s="70" t="s">
        <v>453</v>
      </c>
      <c r="W7" s="33"/>
      <c r="X7" s="1230" t="s">
        <v>454</v>
      </c>
      <c r="Y7" s="1231"/>
      <c r="Z7" s="1231"/>
      <c r="AA7" s="1232"/>
      <c r="AB7" s="27"/>
      <c r="AC7" s="56" t="s">
        <v>165</v>
      </c>
      <c r="AD7" s="56"/>
      <c r="AE7" s="72"/>
      <c r="AF7" s="71" t="s">
        <v>166</v>
      </c>
      <c r="AG7" s="73"/>
      <c r="AH7" s="56"/>
      <c r="AI7" s="1284" t="s">
        <v>451</v>
      </c>
      <c r="AJ7" s="1284"/>
      <c r="AK7" s="75"/>
      <c r="AL7" s="1138" t="s">
        <v>452</v>
      </c>
      <c r="AM7" s="1139"/>
      <c r="AN7" s="1139"/>
      <c r="AO7" s="1291"/>
      <c r="AP7" s="56"/>
      <c r="AQ7" s="70" t="s">
        <v>453</v>
      </c>
      <c r="AR7" s="75"/>
      <c r="AS7" s="1230" t="s">
        <v>454</v>
      </c>
      <c r="AT7" s="1231"/>
      <c r="AU7" s="1231"/>
      <c r="AV7" s="1232"/>
      <c r="AW7" s="1296"/>
      <c r="AX7" s="1232"/>
      <c r="AY7" s="10"/>
      <c r="AZ7" s="8"/>
    </row>
    <row r="8" spans="1:52" ht="9" customHeight="1" x14ac:dyDescent="0.15">
      <c r="A8" s="10" t="s">
        <v>156</v>
      </c>
      <c r="B8" s="1269" t="s">
        <v>155</v>
      </c>
      <c r="C8" s="1094"/>
      <c r="D8" s="1094"/>
      <c r="E8" s="1094"/>
      <c r="F8" s="1094"/>
      <c r="G8" s="1093"/>
      <c r="H8" s="1094"/>
      <c r="I8" s="1270"/>
      <c r="J8" s="1329"/>
      <c r="K8" s="1330"/>
      <c r="L8" s="1331"/>
      <c r="M8" s="1247">
        <v>0</v>
      </c>
      <c r="N8" s="1248"/>
      <c r="O8" s="1248"/>
      <c r="P8" s="1271"/>
      <c r="Q8" s="1263"/>
      <c r="R8" s="1264"/>
      <c r="S8" s="1264"/>
      <c r="T8" s="1265"/>
      <c r="U8" s="1269"/>
      <c r="V8" s="1094"/>
      <c r="W8" s="1270"/>
      <c r="X8" s="1247">
        <v>10000</v>
      </c>
      <c r="Y8" s="1248"/>
      <c r="Z8" s="1248"/>
      <c r="AA8" s="1304"/>
      <c r="AB8" s="1094"/>
      <c r="AC8" s="1094"/>
      <c r="AD8" s="1270"/>
      <c r="AE8" s="1269"/>
      <c r="AF8" s="1094"/>
      <c r="AG8" s="1270"/>
      <c r="AH8" s="1247">
        <v>0</v>
      </c>
      <c r="AI8" s="1248"/>
      <c r="AJ8" s="1248"/>
      <c r="AK8" s="1271"/>
      <c r="AL8" s="1285" t="s">
        <v>190</v>
      </c>
      <c r="AM8" s="1286"/>
      <c r="AN8" s="1286"/>
      <c r="AO8" s="1287"/>
      <c r="AP8" s="1285" t="s">
        <v>190</v>
      </c>
      <c r="AQ8" s="1286"/>
      <c r="AR8" s="1287"/>
      <c r="AS8" s="1247">
        <v>10000</v>
      </c>
      <c r="AT8" s="1248"/>
      <c r="AU8" s="1248"/>
      <c r="AV8" s="1248"/>
      <c r="AW8" s="1093"/>
      <c r="AX8" s="1095"/>
      <c r="AY8" s="10"/>
      <c r="AZ8" s="8"/>
    </row>
    <row r="9" spans="1:52" ht="9" customHeight="1" x14ac:dyDescent="0.15">
      <c r="A9" s="10"/>
      <c r="B9" s="1134"/>
      <c r="C9" s="1133"/>
      <c r="D9" s="1133"/>
      <c r="E9" s="1133"/>
      <c r="F9" s="1133"/>
      <c r="G9" s="1132"/>
      <c r="H9" s="1133"/>
      <c r="I9" s="1242"/>
      <c r="J9" s="1332"/>
      <c r="K9" s="1333"/>
      <c r="L9" s="1334"/>
      <c r="M9" s="1238"/>
      <c r="N9" s="1239"/>
      <c r="O9" s="1239"/>
      <c r="P9" s="1245"/>
      <c r="Q9" s="1266"/>
      <c r="R9" s="1267"/>
      <c r="S9" s="1267"/>
      <c r="T9" s="1268"/>
      <c r="U9" s="1134"/>
      <c r="V9" s="1133"/>
      <c r="W9" s="1242"/>
      <c r="X9" s="1238"/>
      <c r="Y9" s="1239"/>
      <c r="Z9" s="1239"/>
      <c r="AA9" s="1303"/>
      <c r="AB9" s="1133"/>
      <c r="AC9" s="1133"/>
      <c r="AD9" s="1242"/>
      <c r="AE9" s="1134"/>
      <c r="AF9" s="1133"/>
      <c r="AG9" s="1242"/>
      <c r="AH9" s="1238"/>
      <c r="AI9" s="1239"/>
      <c r="AJ9" s="1239"/>
      <c r="AK9" s="1245"/>
      <c r="AL9" s="1288"/>
      <c r="AM9" s="1289"/>
      <c r="AN9" s="1289"/>
      <c r="AO9" s="1290"/>
      <c r="AP9" s="1288"/>
      <c r="AQ9" s="1289"/>
      <c r="AR9" s="1290"/>
      <c r="AS9" s="1238"/>
      <c r="AT9" s="1239"/>
      <c r="AU9" s="1239"/>
      <c r="AV9" s="1239"/>
      <c r="AW9" s="1130"/>
      <c r="AX9" s="1196"/>
      <c r="AY9" s="10"/>
      <c r="AZ9" s="8"/>
    </row>
    <row r="10" spans="1:52" ht="9" customHeight="1" x14ac:dyDescent="0.15">
      <c r="A10" s="10"/>
      <c r="B10" s="43"/>
      <c r="C10" s="30"/>
      <c r="D10" s="45"/>
      <c r="E10" s="962" t="s">
        <v>157</v>
      </c>
      <c r="F10" s="30"/>
      <c r="G10" s="1136"/>
      <c r="H10" s="1127"/>
      <c r="I10" s="970"/>
      <c r="J10" s="1335"/>
      <c r="K10" s="1336"/>
      <c r="L10" s="1337"/>
      <c r="M10" s="1236">
        <v>0</v>
      </c>
      <c r="N10" s="1237"/>
      <c r="O10" s="1237"/>
      <c r="P10" s="1244"/>
      <c r="Q10" s="1319"/>
      <c r="R10" s="1320"/>
      <c r="S10" s="1320"/>
      <c r="T10" s="1321"/>
      <c r="U10" s="1126"/>
      <c r="V10" s="1127"/>
      <c r="W10" s="970"/>
      <c r="X10" s="1236">
        <v>12000</v>
      </c>
      <c r="Y10" s="1237"/>
      <c r="Z10" s="1237"/>
      <c r="AA10" s="1302"/>
      <c r="AB10" s="1127"/>
      <c r="AC10" s="1127"/>
      <c r="AD10" s="970"/>
      <c r="AE10" s="1126"/>
      <c r="AF10" s="1127"/>
      <c r="AG10" s="970"/>
      <c r="AH10" s="1236">
        <v>0</v>
      </c>
      <c r="AI10" s="1237"/>
      <c r="AJ10" s="1237"/>
      <c r="AK10" s="1244"/>
      <c r="AL10" s="1126"/>
      <c r="AM10" s="1127"/>
      <c r="AN10" s="1127"/>
      <c r="AO10" s="970"/>
      <c r="AP10" s="1126"/>
      <c r="AQ10" s="1127"/>
      <c r="AR10" s="970"/>
      <c r="AS10" s="1236">
        <v>12000</v>
      </c>
      <c r="AT10" s="1237"/>
      <c r="AU10" s="1237"/>
      <c r="AV10" s="1237"/>
      <c r="AW10" s="1130"/>
      <c r="AX10" s="1196"/>
      <c r="AY10" s="10"/>
      <c r="AZ10" s="8"/>
    </row>
    <row r="11" spans="1:52" ht="9" customHeight="1" x14ac:dyDescent="0.15">
      <c r="A11" s="10"/>
      <c r="B11" s="1317" t="s">
        <v>168</v>
      </c>
      <c r="C11" s="1318"/>
      <c r="D11" s="8"/>
      <c r="E11" s="1300"/>
      <c r="F11" s="8"/>
      <c r="G11" s="1132"/>
      <c r="H11" s="1133"/>
      <c r="I11" s="1242"/>
      <c r="J11" s="1332"/>
      <c r="K11" s="1333"/>
      <c r="L11" s="1334"/>
      <c r="M11" s="1238"/>
      <c r="N11" s="1239"/>
      <c r="O11" s="1239"/>
      <c r="P11" s="1245"/>
      <c r="Q11" s="1322"/>
      <c r="R11" s="1323"/>
      <c r="S11" s="1323"/>
      <c r="T11" s="1324"/>
      <c r="U11" s="1134"/>
      <c r="V11" s="1133"/>
      <c r="W11" s="1242"/>
      <c r="X11" s="1238"/>
      <c r="Y11" s="1239"/>
      <c r="Z11" s="1239"/>
      <c r="AA11" s="1303"/>
      <c r="AB11" s="1133"/>
      <c r="AC11" s="1133"/>
      <c r="AD11" s="1242"/>
      <c r="AE11" s="1134"/>
      <c r="AF11" s="1133"/>
      <c r="AG11" s="1242"/>
      <c r="AH11" s="1238"/>
      <c r="AI11" s="1239"/>
      <c r="AJ11" s="1239"/>
      <c r="AK11" s="1245"/>
      <c r="AL11" s="1134"/>
      <c r="AM11" s="1133"/>
      <c r="AN11" s="1133"/>
      <c r="AO11" s="1242"/>
      <c r="AP11" s="1134"/>
      <c r="AQ11" s="1133"/>
      <c r="AR11" s="1242"/>
      <c r="AS11" s="1238"/>
      <c r="AT11" s="1239"/>
      <c r="AU11" s="1239"/>
      <c r="AV11" s="1239"/>
      <c r="AW11" s="1130"/>
      <c r="AX11" s="1196"/>
      <c r="AY11" s="10"/>
      <c r="AZ11" s="8"/>
    </row>
    <row r="12" spans="1:52" ht="18" customHeight="1" x14ac:dyDescent="0.15">
      <c r="A12" s="10"/>
      <c r="B12" s="1317"/>
      <c r="C12" s="1318"/>
      <c r="D12" s="18"/>
      <c r="E12" s="37" t="s">
        <v>158</v>
      </c>
      <c r="F12" s="19"/>
      <c r="G12" s="1137"/>
      <c r="H12" s="1124"/>
      <c r="I12" s="1243"/>
      <c r="J12" s="1306"/>
      <c r="K12" s="1298"/>
      <c r="L12" s="1299"/>
      <c r="M12" s="1240">
        <v>0</v>
      </c>
      <c r="N12" s="1241"/>
      <c r="O12" s="1241"/>
      <c r="P12" s="1246"/>
      <c r="Q12" s="1123"/>
      <c r="R12" s="1124"/>
      <c r="S12" s="1124"/>
      <c r="T12" s="1243"/>
      <c r="U12" s="1123"/>
      <c r="V12" s="1124"/>
      <c r="W12" s="1243"/>
      <c r="X12" s="1240">
        <v>0</v>
      </c>
      <c r="Y12" s="1241"/>
      <c r="Z12" s="1241"/>
      <c r="AA12" s="1301"/>
      <c r="AB12" s="1124"/>
      <c r="AC12" s="1124"/>
      <c r="AD12" s="1243"/>
      <c r="AE12" s="1123"/>
      <c r="AF12" s="1124"/>
      <c r="AG12" s="1243"/>
      <c r="AH12" s="1240">
        <v>0</v>
      </c>
      <c r="AI12" s="1241"/>
      <c r="AJ12" s="1241"/>
      <c r="AK12" s="1246"/>
      <c r="AL12" s="1123"/>
      <c r="AM12" s="1124"/>
      <c r="AN12" s="1124"/>
      <c r="AO12" s="1243"/>
      <c r="AP12" s="1123"/>
      <c r="AQ12" s="1124"/>
      <c r="AR12" s="1243"/>
      <c r="AS12" s="1240">
        <v>0</v>
      </c>
      <c r="AT12" s="1241"/>
      <c r="AU12" s="1241"/>
      <c r="AV12" s="1241"/>
      <c r="AW12" s="1130"/>
      <c r="AX12" s="1196"/>
      <c r="AY12" s="10"/>
      <c r="AZ12" s="8"/>
    </row>
    <row r="13" spans="1:52" ht="18" customHeight="1" x14ac:dyDescent="0.15">
      <c r="A13" s="1308" t="s">
        <v>167</v>
      </c>
      <c r="B13" s="1317"/>
      <c r="C13" s="1318"/>
      <c r="D13" s="8"/>
      <c r="E13" s="42" t="s">
        <v>278</v>
      </c>
      <c r="F13" s="8"/>
      <c r="G13" s="1137"/>
      <c r="H13" s="1124"/>
      <c r="I13" s="1243"/>
      <c r="J13" s="1306"/>
      <c r="K13" s="1298"/>
      <c r="L13" s="1299"/>
      <c r="M13" s="1240">
        <v>0</v>
      </c>
      <c r="N13" s="1241"/>
      <c r="O13" s="1241"/>
      <c r="P13" s="1246"/>
      <c r="Q13" s="1123" t="s">
        <v>421</v>
      </c>
      <c r="R13" s="1124"/>
      <c r="S13" s="1124"/>
      <c r="T13" s="1243"/>
      <c r="U13" s="1123"/>
      <c r="V13" s="1124"/>
      <c r="W13" s="1243"/>
      <c r="X13" s="1240">
        <v>0</v>
      </c>
      <c r="Y13" s="1241"/>
      <c r="Z13" s="1241"/>
      <c r="AA13" s="1301"/>
      <c r="AB13" s="1124"/>
      <c r="AC13" s="1124"/>
      <c r="AD13" s="1243"/>
      <c r="AE13" s="1123"/>
      <c r="AF13" s="1124"/>
      <c r="AG13" s="1243"/>
      <c r="AH13" s="1240">
        <v>0</v>
      </c>
      <c r="AI13" s="1241"/>
      <c r="AJ13" s="1241"/>
      <c r="AK13" s="1246"/>
      <c r="AL13" s="1123"/>
      <c r="AM13" s="1124"/>
      <c r="AN13" s="1124"/>
      <c r="AO13" s="1243"/>
      <c r="AP13" s="1123"/>
      <c r="AQ13" s="1124"/>
      <c r="AR13" s="1243"/>
      <c r="AS13" s="1240">
        <v>0</v>
      </c>
      <c r="AT13" s="1241"/>
      <c r="AU13" s="1241"/>
      <c r="AV13" s="1241"/>
      <c r="AW13" s="1130"/>
      <c r="AX13" s="1196"/>
      <c r="AY13" s="10"/>
      <c r="AZ13" s="8"/>
    </row>
    <row r="14" spans="1:52" ht="18" customHeight="1" x14ac:dyDescent="0.15">
      <c r="A14" s="1308"/>
      <c r="B14" s="1317"/>
      <c r="C14" s="1318"/>
      <c r="D14" s="18"/>
      <c r="E14" s="37" t="s">
        <v>159</v>
      </c>
      <c r="F14" s="19"/>
      <c r="G14" s="1328"/>
      <c r="H14" s="1124"/>
      <c r="I14" s="1243"/>
      <c r="J14" s="1306"/>
      <c r="K14" s="1298"/>
      <c r="L14" s="1299"/>
      <c r="M14" s="1240">
        <v>0</v>
      </c>
      <c r="N14" s="1241"/>
      <c r="O14" s="1241"/>
      <c r="P14" s="1246"/>
      <c r="Q14" s="1325"/>
      <c r="R14" s="1326"/>
      <c r="S14" s="1326"/>
      <c r="T14" s="1327"/>
      <c r="U14" s="1123"/>
      <c r="V14" s="1124"/>
      <c r="W14" s="1243"/>
      <c r="X14" s="1240">
        <v>0</v>
      </c>
      <c r="Y14" s="1241"/>
      <c r="Z14" s="1241"/>
      <c r="AA14" s="1301"/>
      <c r="AB14" s="1305"/>
      <c r="AC14" s="1124"/>
      <c r="AD14" s="1243"/>
      <c r="AE14" s="1306"/>
      <c r="AF14" s="1298"/>
      <c r="AG14" s="1299"/>
      <c r="AH14" s="1240">
        <v>0</v>
      </c>
      <c r="AI14" s="1241"/>
      <c r="AJ14" s="1241"/>
      <c r="AK14" s="1246"/>
      <c r="AL14" s="1123"/>
      <c r="AM14" s="1124"/>
      <c r="AN14" s="1124"/>
      <c r="AO14" s="1243"/>
      <c r="AP14" s="1123"/>
      <c r="AQ14" s="1124"/>
      <c r="AR14" s="1243"/>
      <c r="AS14" s="1240">
        <v>0</v>
      </c>
      <c r="AT14" s="1241"/>
      <c r="AU14" s="1241"/>
      <c r="AV14" s="1241"/>
      <c r="AW14" s="1130"/>
      <c r="AX14" s="1196"/>
      <c r="AY14" s="10"/>
      <c r="AZ14" s="8"/>
    </row>
    <row r="15" spans="1:52" ht="9" customHeight="1" x14ac:dyDescent="0.15">
      <c r="A15" s="1308"/>
      <c r="B15" s="1317"/>
      <c r="C15" s="1318"/>
      <c r="D15" s="8"/>
      <c r="E15" s="962" t="s">
        <v>160</v>
      </c>
      <c r="F15" s="8"/>
      <c r="G15" s="1309"/>
      <c r="H15" s="1274"/>
      <c r="I15" s="1275"/>
      <c r="J15" s="1311"/>
      <c r="K15" s="1312"/>
      <c r="L15" s="1313"/>
      <c r="M15" s="1236">
        <f>SUM(M10:P14)</f>
        <v>0</v>
      </c>
      <c r="N15" s="1237"/>
      <c r="O15" s="1237"/>
      <c r="P15" s="1244"/>
      <c r="Q15" s="1273"/>
      <c r="R15" s="1274"/>
      <c r="S15" s="1274"/>
      <c r="T15" s="1275"/>
      <c r="U15" s="1273"/>
      <c r="V15" s="1274"/>
      <c r="W15" s="1275"/>
      <c r="X15" s="1236">
        <f>SUM(X10:AA14)</f>
        <v>12000</v>
      </c>
      <c r="Y15" s="1237"/>
      <c r="Z15" s="1237"/>
      <c r="AA15" s="1302"/>
      <c r="AB15" s="1279"/>
      <c r="AC15" s="1279"/>
      <c r="AD15" s="1280"/>
      <c r="AE15" s="1273"/>
      <c r="AF15" s="1274"/>
      <c r="AG15" s="1275"/>
      <c r="AH15" s="1236">
        <f>SUM(AH10:AK14)</f>
        <v>0</v>
      </c>
      <c r="AI15" s="1237"/>
      <c r="AJ15" s="1237"/>
      <c r="AK15" s="1244"/>
      <c r="AL15" s="1273"/>
      <c r="AM15" s="1274"/>
      <c r="AN15" s="1274"/>
      <c r="AO15" s="1275"/>
      <c r="AP15" s="1273"/>
      <c r="AQ15" s="1274"/>
      <c r="AR15" s="1275"/>
      <c r="AS15" s="1236">
        <f>SUM(AS10:AV14)</f>
        <v>12000</v>
      </c>
      <c r="AT15" s="1237"/>
      <c r="AU15" s="1237"/>
      <c r="AV15" s="1237"/>
      <c r="AW15" s="1130"/>
      <c r="AX15" s="1196"/>
      <c r="AY15" s="10"/>
      <c r="AZ15" s="8"/>
    </row>
    <row r="16" spans="1:52" ht="9" customHeight="1" x14ac:dyDescent="0.15">
      <c r="A16" s="1308"/>
      <c r="B16" s="46"/>
      <c r="C16" s="47"/>
      <c r="D16" s="8"/>
      <c r="E16" s="1300"/>
      <c r="F16" s="8"/>
      <c r="G16" s="1310"/>
      <c r="H16" s="1277"/>
      <c r="I16" s="1278"/>
      <c r="J16" s="1314"/>
      <c r="K16" s="1315"/>
      <c r="L16" s="1316"/>
      <c r="M16" s="1238"/>
      <c r="N16" s="1239"/>
      <c r="O16" s="1239"/>
      <c r="P16" s="1245"/>
      <c r="Q16" s="1276"/>
      <c r="R16" s="1277"/>
      <c r="S16" s="1277"/>
      <c r="T16" s="1278"/>
      <c r="U16" s="1276"/>
      <c r="V16" s="1277"/>
      <c r="W16" s="1278"/>
      <c r="X16" s="1238"/>
      <c r="Y16" s="1239"/>
      <c r="Z16" s="1239"/>
      <c r="AA16" s="1303"/>
      <c r="AB16" s="1279"/>
      <c r="AC16" s="1279"/>
      <c r="AD16" s="1280"/>
      <c r="AE16" s="1276"/>
      <c r="AF16" s="1277"/>
      <c r="AG16" s="1278"/>
      <c r="AH16" s="1238"/>
      <c r="AI16" s="1239"/>
      <c r="AJ16" s="1239"/>
      <c r="AK16" s="1245"/>
      <c r="AL16" s="1276"/>
      <c r="AM16" s="1277"/>
      <c r="AN16" s="1277"/>
      <c r="AO16" s="1278"/>
      <c r="AP16" s="1276"/>
      <c r="AQ16" s="1277"/>
      <c r="AR16" s="1278"/>
      <c r="AS16" s="1238"/>
      <c r="AT16" s="1239"/>
      <c r="AU16" s="1239"/>
      <c r="AV16" s="1239"/>
      <c r="AW16" s="1130"/>
      <c r="AX16" s="1196"/>
      <c r="AY16" s="10"/>
      <c r="AZ16" s="8"/>
    </row>
    <row r="17" spans="1:53" ht="18" customHeight="1" x14ac:dyDescent="0.15">
      <c r="A17" s="1308"/>
      <c r="B17" s="18"/>
      <c r="C17" s="973" t="s">
        <v>161</v>
      </c>
      <c r="D17" s="973"/>
      <c r="E17" s="973"/>
      <c r="F17" s="19"/>
      <c r="G17" s="1137"/>
      <c r="H17" s="1124"/>
      <c r="I17" s="1243"/>
      <c r="J17" s="1306"/>
      <c r="K17" s="1298"/>
      <c r="L17" s="1299"/>
      <c r="M17" s="1240">
        <v>0</v>
      </c>
      <c r="N17" s="1241"/>
      <c r="O17" s="1241"/>
      <c r="P17" s="1246"/>
      <c r="Q17" s="1123"/>
      <c r="R17" s="1124"/>
      <c r="S17" s="1124"/>
      <c r="T17" s="1243"/>
      <c r="U17" s="1123"/>
      <c r="V17" s="1124"/>
      <c r="W17" s="1243"/>
      <c r="X17" s="1240">
        <v>0</v>
      </c>
      <c r="Y17" s="1241"/>
      <c r="Z17" s="1241"/>
      <c r="AA17" s="1301"/>
      <c r="AB17" s="1124"/>
      <c r="AC17" s="1124"/>
      <c r="AD17" s="1243"/>
      <c r="AE17" s="1123"/>
      <c r="AF17" s="1124"/>
      <c r="AG17" s="1243"/>
      <c r="AH17" s="1240">
        <v>0</v>
      </c>
      <c r="AI17" s="1241"/>
      <c r="AJ17" s="1241"/>
      <c r="AK17" s="1246"/>
      <c r="AL17" s="1123"/>
      <c r="AM17" s="1124"/>
      <c r="AN17" s="1124"/>
      <c r="AO17" s="1243"/>
      <c r="AP17" s="1123"/>
      <c r="AQ17" s="1124"/>
      <c r="AR17" s="1243"/>
      <c r="AS17" s="1240">
        <v>0</v>
      </c>
      <c r="AT17" s="1241"/>
      <c r="AU17" s="1241"/>
      <c r="AV17" s="1241"/>
      <c r="AW17" s="1130"/>
      <c r="AX17" s="1196"/>
      <c r="AY17" s="10"/>
      <c r="AZ17" s="8"/>
    </row>
    <row r="18" spans="1:53" ht="18" customHeight="1" x14ac:dyDescent="0.15">
      <c r="A18" s="1308"/>
      <c r="B18" s="20"/>
      <c r="C18" s="1214" t="s">
        <v>981</v>
      </c>
      <c r="D18" s="1214"/>
      <c r="E18" s="1214"/>
      <c r="F18" s="8"/>
      <c r="G18" s="1137"/>
      <c r="H18" s="1124"/>
      <c r="I18" s="1243"/>
      <c r="J18" s="1306"/>
      <c r="K18" s="1298"/>
      <c r="L18" s="1299"/>
      <c r="M18" s="1240">
        <v>0</v>
      </c>
      <c r="N18" s="1241"/>
      <c r="O18" s="1241"/>
      <c r="P18" s="1246"/>
      <c r="Q18" s="1123"/>
      <c r="R18" s="1124"/>
      <c r="S18" s="1124"/>
      <c r="T18" s="1243"/>
      <c r="U18" s="1123"/>
      <c r="V18" s="1124"/>
      <c r="W18" s="1243"/>
      <c r="X18" s="1240">
        <v>0</v>
      </c>
      <c r="Y18" s="1241"/>
      <c r="Z18" s="1241"/>
      <c r="AA18" s="1301"/>
      <c r="AB18" s="1124"/>
      <c r="AC18" s="1124"/>
      <c r="AD18" s="1243"/>
      <c r="AE18" s="1123"/>
      <c r="AF18" s="1124"/>
      <c r="AG18" s="1243"/>
      <c r="AH18" s="1240">
        <v>0</v>
      </c>
      <c r="AI18" s="1241"/>
      <c r="AJ18" s="1241"/>
      <c r="AK18" s="1246"/>
      <c r="AL18" s="1123"/>
      <c r="AM18" s="1124"/>
      <c r="AN18" s="1124"/>
      <c r="AO18" s="1243"/>
      <c r="AP18" s="1123"/>
      <c r="AQ18" s="1124"/>
      <c r="AR18" s="1243"/>
      <c r="AS18" s="1240">
        <v>0</v>
      </c>
      <c r="AT18" s="1241"/>
      <c r="AU18" s="1241"/>
      <c r="AV18" s="1241"/>
      <c r="AW18" s="1130"/>
      <c r="AX18" s="1196"/>
      <c r="AY18" s="10"/>
      <c r="AZ18" s="8"/>
    </row>
    <row r="19" spans="1:53" ht="18" customHeight="1" x14ac:dyDescent="0.15">
      <c r="A19" s="1308"/>
      <c r="B19" s="18"/>
      <c r="C19" s="973" t="s">
        <v>162</v>
      </c>
      <c r="D19" s="973"/>
      <c r="E19" s="973"/>
      <c r="F19" s="19"/>
      <c r="G19" s="1137"/>
      <c r="H19" s="1124"/>
      <c r="I19" s="1243"/>
      <c r="J19" s="1306"/>
      <c r="K19" s="1298"/>
      <c r="L19" s="1299"/>
      <c r="M19" s="1240">
        <v>0</v>
      </c>
      <c r="N19" s="1241"/>
      <c r="O19" s="1241"/>
      <c r="P19" s="1246"/>
      <c r="Q19" s="1123"/>
      <c r="R19" s="1124"/>
      <c r="S19" s="1124"/>
      <c r="T19" s="1243"/>
      <c r="U19" s="1123"/>
      <c r="V19" s="1124"/>
      <c r="W19" s="1243"/>
      <c r="X19" s="1240">
        <v>0</v>
      </c>
      <c r="Y19" s="1241"/>
      <c r="Z19" s="1241"/>
      <c r="AA19" s="1301"/>
      <c r="AB19" s="1124"/>
      <c r="AC19" s="1124"/>
      <c r="AD19" s="1243"/>
      <c r="AE19" s="1123"/>
      <c r="AF19" s="1124"/>
      <c r="AG19" s="1243"/>
      <c r="AH19" s="1240">
        <v>0</v>
      </c>
      <c r="AI19" s="1241"/>
      <c r="AJ19" s="1241"/>
      <c r="AK19" s="1246"/>
      <c r="AL19" s="1123"/>
      <c r="AM19" s="1124"/>
      <c r="AN19" s="1124"/>
      <c r="AO19" s="1243"/>
      <c r="AP19" s="1123"/>
      <c r="AQ19" s="1124"/>
      <c r="AR19" s="1243"/>
      <c r="AS19" s="1240">
        <v>0</v>
      </c>
      <c r="AT19" s="1241"/>
      <c r="AU19" s="1241"/>
      <c r="AV19" s="1241"/>
      <c r="AW19" s="1130"/>
      <c r="AX19" s="1196"/>
      <c r="AY19" s="10"/>
      <c r="AZ19" s="8"/>
    </row>
    <row r="20" spans="1:53" ht="18" customHeight="1" x14ac:dyDescent="0.15">
      <c r="A20" s="1308"/>
      <c r="B20" s="20"/>
      <c r="C20" s="973"/>
      <c r="D20" s="973"/>
      <c r="E20" s="973"/>
      <c r="F20" s="8"/>
      <c r="G20" s="1137"/>
      <c r="H20" s="1124"/>
      <c r="I20" s="1243"/>
      <c r="J20" s="1306"/>
      <c r="K20" s="1298"/>
      <c r="L20" s="1299"/>
      <c r="M20" s="1240">
        <v>0</v>
      </c>
      <c r="N20" s="1241"/>
      <c r="O20" s="1241"/>
      <c r="P20" s="1246"/>
      <c r="Q20" s="1123"/>
      <c r="R20" s="1124"/>
      <c r="S20" s="1124"/>
      <c r="T20" s="1243"/>
      <c r="U20" s="1123"/>
      <c r="V20" s="1124"/>
      <c r="W20" s="1243"/>
      <c r="X20" s="1240">
        <v>0</v>
      </c>
      <c r="Y20" s="1241"/>
      <c r="Z20" s="1241"/>
      <c r="AA20" s="1301"/>
      <c r="AB20" s="1124"/>
      <c r="AC20" s="1124"/>
      <c r="AD20" s="1243"/>
      <c r="AE20" s="1123"/>
      <c r="AF20" s="1124"/>
      <c r="AG20" s="1243"/>
      <c r="AH20" s="1240">
        <v>0</v>
      </c>
      <c r="AI20" s="1241"/>
      <c r="AJ20" s="1241"/>
      <c r="AK20" s="1246"/>
      <c r="AL20" s="1123"/>
      <c r="AM20" s="1124"/>
      <c r="AN20" s="1124"/>
      <c r="AO20" s="1243"/>
      <c r="AP20" s="1123"/>
      <c r="AQ20" s="1124"/>
      <c r="AR20" s="1243"/>
      <c r="AS20" s="1240">
        <v>0</v>
      </c>
      <c r="AT20" s="1241"/>
      <c r="AU20" s="1241"/>
      <c r="AV20" s="1241"/>
      <c r="AW20" s="1130"/>
      <c r="AX20" s="1196"/>
      <c r="AY20" s="10"/>
      <c r="AZ20" s="8"/>
    </row>
    <row r="21" spans="1:53" ht="18" customHeight="1" x14ac:dyDescent="0.15">
      <c r="A21" s="1308"/>
      <c r="B21" s="18"/>
      <c r="C21" s="973"/>
      <c r="D21" s="973"/>
      <c r="E21" s="973"/>
      <c r="F21" s="19"/>
      <c r="G21" s="1137"/>
      <c r="H21" s="1124"/>
      <c r="I21" s="1243"/>
      <c r="J21" s="1306"/>
      <c r="K21" s="1298"/>
      <c r="L21" s="1299"/>
      <c r="M21" s="1240">
        <v>0</v>
      </c>
      <c r="N21" s="1241"/>
      <c r="O21" s="1241"/>
      <c r="P21" s="1246"/>
      <c r="Q21" s="1123"/>
      <c r="R21" s="1124"/>
      <c r="S21" s="1124"/>
      <c r="T21" s="1243"/>
      <c r="U21" s="1123"/>
      <c r="V21" s="1124"/>
      <c r="W21" s="1243"/>
      <c r="X21" s="1240">
        <v>0</v>
      </c>
      <c r="Y21" s="1241"/>
      <c r="Z21" s="1241"/>
      <c r="AA21" s="1301"/>
      <c r="AB21" s="1124"/>
      <c r="AC21" s="1124"/>
      <c r="AD21" s="1243"/>
      <c r="AE21" s="1123"/>
      <c r="AF21" s="1124"/>
      <c r="AG21" s="1243"/>
      <c r="AH21" s="1240">
        <v>0</v>
      </c>
      <c r="AI21" s="1241"/>
      <c r="AJ21" s="1241"/>
      <c r="AK21" s="1246"/>
      <c r="AL21" s="1123"/>
      <c r="AM21" s="1124"/>
      <c r="AN21" s="1124"/>
      <c r="AO21" s="1243"/>
      <c r="AP21" s="1123"/>
      <c r="AQ21" s="1124"/>
      <c r="AR21" s="1243"/>
      <c r="AS21" s="1240">
        <v>0</v>
      </c>
      <c r="AT21" s="1241"/>
      <c r="AU21" s="1241"/>
      <c r="AV21" s="1241"/>
      <c r="AW21" s="1130"/>
      <c r="AX21" s="1196"/>
      <c r="AY21" s="10"/>
      <c r="AZ21" s="8"/>
    </row>
    <row r="22" spans="1:53" ht="18" customHeight="1" x14ac:dyDescent="0.15">
      <c r="A22" s="1308"/>
      <c r="B22" s="20"/>
      <c r="C22" s="1131"/>
      <c r="D22" s="1131"/>
      <c r="E22" s="1131"/>
      <c r="F22" s="8"/>
      <c r="G22" s="1137"/>
      <c r="H22" s="1124"/>
      <c r="I22" s="1243"/>
      <c r="J22" s="1123"/>
      <c r="K22" s="1124"/>
      <c r="L22" s="1243"/>
      <c r="M22" s="1240">
        <v>0</v>
      </c>
      <c r="N22" s="1241"/>
      <c r="O22" s="1241"/>
      <c r="P22" s="1246"/>
      <c r="Q22" s="1123"/>
      <c r="R22" s="1124"/>
      <c r="S22" s="1124"/>
      <c r="T22" s="1243"/>
      <c r="U22" s="1123"/>
      <c r="V22" s="1124"/>
      <c r="W22" s="1243"/>
      <c r="X22" s="1240">
        <v>0</v>
      </c>
      <c r="Y22" s="1241"/>
      <c r="Z22" s="1241"/>
      <c r="AA22" s="1301"/>
      <c r="AB22" s="1124"/>
      <c r="AC22" s="1124"/>
      <c r="AD22" s="1243"/>
      <c r="AE22" s="1123"/>
      <c r="AF22" s="1124"/>
      <c r="AG22" s="1243"/>
      <c r="AH22" s="1240">
        <v>0</v>
      </c>
      <c r="AI22" s="1241"/>
      <c r="AJ22" s="1241"/>
      <c r="AK22" s="1246"/>
      <c r="AL22" s="1123"/>
      <c r="AM22" s="1124"/>
      <c r="AN22" s="1124"/>
      <c r="AO22" s="1243"/>
      <c r="AP22" s="1123"/>
      <c r="AQ22" s="1124"/>
      <c r="AR22" s="1243"/>
      <c r="AS22" s="1240">
        <v>0</v>
      </c>
      <c r="AT22" s="1241"/>
      <c r="AU22" s="1241"/>
      <c r="AV22" s="1241"/>
      <c r="AW22" s="1130"/>
      <c r="AX22" s="1196"/>
      <c r="AY22" s="10"/>
      <c r="AZ22" s="8"/>
    </row>
    <row r="23" spans="1:53" ht="18" customHeight="1" x14ac:dyDescent="0.15">
      <c r="A23" s="10"/>
      <c r="B23" s="18"/>
      <c r="C23" s="1124"/>
      <c r="D23" s="1124"/>
      <c r="E23" s="1124"/>
      <c r="F23" s="19"/>
      <c r="G23" s="1137"/>
      <c r="H23" s="1124"/>
      <c r="I23" s="1243"/>
      <c r="J23" s="1123"/>
      <c r="K23" s="1124"/>
      <c r="L23" s="1243"/>
      <c r="M23" s="1240">
        <v>0</v>
      </c>
      <c r="N23" s="1241"/>
      <c r="O23" s="1241"/>
      <c r="P23" s="1246"/>
      <c r="Q23" s="1123"/>
      <c r="R23" s="1124"/>
      <c r="S23" s="1124"/>
      <c r="T23" s="1243"/>
      <c r="U23" s="1123"/>
      <c r="V23" s="1124"/>
      <c r="W23" s="1243"/>
      <c r="X23" s="1240">
        <v>0</v>
      </c>
      <c r="Y23" s="1241"/>
      <c r="Z23" s="1241"/>
      <c r="AA23" s="1301"/>
      <c r="AB23" s="1124"/>
      <c r="AC23" s="1124"/>
      <c r="AD23" s="1243"/>
      <c r="AE23" s="1123"/>
      <c r="AF23" s="1124"/>
      <c r="AG23" s="1243"/>
      <c r="AH23" s="1240">
        <v>0</v>
      </c>
      <c r="AI23" s="1241"/>
      <c r="AJ23" s="1241"/>
      <c r="AK23" s="1246"/>
      <c r="AL23" s="1123"/>
      <c r="AM23" s="1124"/>
      <c r="AN23" s="1124"/>
      <c r="AO23" s="1243"/>
      <c r="AP23" s="1123"/>
      <c r="AQ23" s="1124"/>
      <c r="AR23" s="1243"/>
      <c r="AS23" s="1240">
        <v>0</v>
      </c>
      <c r="AT23" s="1241"/>
      <c r="AU23" s="1241"/>
      <c r="AV23" s="1241"/>
      <c r="AW23" s="1130"/>
      <c r="AX23" s="1196"/>
      <c r="AY23" s="10"/>
      <c r="AZ23" s="8"/>
    </row>
    <row r="24" spans="1:53" ht="18" customHeight="1" x14ac:dyDescent="0.15">
      <c r="A24" s="32"/>
      <c r="B24" s="23"/>
      <c r="C24" s="1052" t="s">
        <v>148</v>
      </c>
      <c r="D24" s="1052"/>
      <c r="E24" s="1052"/>
      <c r="F24" s="11"/>
      <c r="G24" s="1069"/>
      <c r="H24" s="1070"/>
      <c r="I24" s="1071"/>
      <c r="J24" s="1082"/>
      <c r="K24" s="1070"/>
      <c r="L24" s="1071"/>
      <c r="M24" s="1258">
        <f>M8+M15+M17+M18+M19+M20+M21+M22+M23</f>
        <v>0</v>
      </c>
      <c r="N24" s="1259"/>
      <c r="O24" s="1259"/>
      <c r="P24" s="1282"/>
      <c r="Q24" s="1082"/>
      <c r="R24" s="1070"/>
      <c r="S24" s="1070"/>
      <c r="T24" s="1071"/>
      <c r="U24" s="1082"/>
      <c r="V24" s="1070"/>
      <c r="W24" s="1071"/>
      <c r="X24" s="1258">
        <f>SUM(X8,X15)</f>
        <v>22000</v>
      </c>
      <c r="Y24" s="1259"/>
      <c r="Z24" s="1259"/>
      <c r="AA24" s="1340"/>
      <c r="AB24" s="1070"/>
      <c r="AC24" s="1070"/>
      <c r="AD24" s="1071"/>
      <c r="AE24" s="1082"/>
      <c r="AF24" s="1070"/>
      <c r="AG24" s="1071"/>
      <c r="AH24" s="1258">
        <f>AH8+AH15+AH17+AH18+AH19+AH20+AH21+AH22+AH23</f>
        <v>0</v>
      </c>
      <c r="AI24" s="1259"/>
      <c r="AJ24" s="1259"/>
      <c r="AK24" s="1282"/>
      <c r="AL24" s="1082"/>
      <c r="AM24" s="1070"/>
      <c r="AN24" s="1070"/>
      <c r="AO24" s="1071"/>
      <c r="AP24" s="1082"/>
      <c r="AQ24" s="1070"/>
      <c r="AR24" s="1071"/>
      <c r="AS24" s="1258">
        <f>SUM(AS8,AS15)</f>
        <v>22000</v>
      </c>
      <c r="AT24" s="1259"/>
      <c r="AU24" s="1259"/>
      <c r="AV24" s="1259"/>
      <c r="AW24" s="1096"/>
      <c r="AX24" s="1097"/>
      <c r="AY24" s="10"/>
      <c r="AZ24" s="8"/>
    </row>
    <row r="25" spans="1:53" ht="9" customHeight="1" x14ac:dyDescent="0.15">
      <c r="A25" s="53"/>
      <c r="B25" s="38"/>
      <c r="C25" s="1225" t="s">
        <v>162</v>
      </c>
      <c r="D25" s="1225"/>
      <c r="E25" s="1225"/>
      <c r="F25" s="39"/>
      <c r="G25" s="1307">
        <v>43646</v>
      </c>
      <c r="H25" s="1094"/>
      <c r="I25" s="1270"/>
      <c r="J25" s="1269" t="s">
        <v>222</v>
      </c>
      <c r="K25" s="1094"/>
      <c r="L25" s="1270"/>
      <c r="M25" s="1247">
        <v>20000</v>
      </c>
      <c r="N25" s="1248"/>
      <c r="O25" s="1248"/>
      <c r="P25" s="1271"/>
      <c r="Q25" s="1263">
        <v>1.9</v>
      </c>
      <c r="R25" s="1264"/>
      <c r="S25" s="1264"/>
      <c r="T25" s="1265"/>
      <c r="U25" s="1269" t="s">
        <v>223</v>
      </c>
      <c r="V25" s="1094"/>
      <c r="W25" s="1270"/>
      <c r="X25" s="1247">
        <v>20000</v>
      </c>
      <c r="Y25" s="1248"/>
      <c r="Z25" s="1248"/>
      <c r="AA25" s="1304"/>
      <c r="AB25" s="1348">
        <v>44012</v>
      </c>
      <c r="AC25" s="1094"/>
      <c r="AD25" s="1270"/>
      <c r="AE25" s="1269" t="s">
        <v>222</v>
      </c>
      <c r="AF25" s="1094"/>
      <c r="AG25" s="1270"/>
      <c r="AH25" s="1247">
        <v>21000</v>
      </c>
      <c r="AI25" s="1248"/>
      <c r="AJ25" s="1248"/>
      <c r="AK25" s="1271"/>
      <c r="AL25" s="1263">
        <v>1.9</v>
      </c>
      <c r="AM25" s="1264"/>
      <c r="AN25" s="1264"/>
      <c r="AO25" s="1265"/>
      <c r="AP25" s="1269" t="s">
        <v>223</v>
      </c>
      <c r="AQ25" s="1094"/>
      <c r="AR25" s="1270"/>
      <c r="AS25" s="1247">
        <v>21000</v>
      </c>
      <c r="AT25" s="1248"/>
      <c r="AU25" s="1248"/>
      <c r="AV25" s="1248"/>
      <c r="AW25" s="1093"/>
      <c r="AX25" s="1095"/>
      <c r="AY25" s="10"/>
      <c r="AZ25" s="8"/>
    </row>
    <row r="26" spans="1:53" ht="9" customHeight="1" x14ac:dyDescent="0.15">
      <c r="A26" s="1308" t="s">
        <v>169</v>
      </c>
      <c r="B26" s="20"/>
      <c r="C26" s="1300"/>
      <c r="D26" s="1300"/>
      <c r="E26" s="1300"/>
      <c r="F26" s="8"/>
      <c r="G26" s="1132"/>
      <c r="H26" s="1133"/>
      <c r="I26" s="1242"/>
      <c r="J26" s="1134"/>
      <c r="K26" s="1133"/>
      <c r="L26" s="1242"/>
      <c r="M26" s="1238"/>
      <c r="N26" s="1239"/>
      <c r="O26" s="1239"/>
      <c r="P26" s="1245"/>
      <c r="Q26" s="1266"/>
      <c r="R26" s="1267"/>
      <c r="S26" s="1267"/>
      <c r="T26" s="1268"/>
      <c r="U26" s="1134"/>
      <c r="V26" s="1133"/>
      <c r="W26" s="1242"/>
      <c r="X26" s="1238"/>
      <c r="Y26" s="1239"/>
      <c r="Z26" s="1239"/>
      <c r="AA26" s="1303"/>
      <c r="AB26" s="1133"/>
      <c r="AC26" s="1133"/>
      <c r="AD26" s="1242"/>
      <c r="AE26" s="1134"/>
      <c r="AF26" s="1133"/>
      <c r="AG26" s="1242"/>
      <c r="AH26" s="1238"/>
      <c r="AI26" s="1239"/>
      <c r="AJ26" s="1239"/>
      <c r="AK26" s="1245"/>
      <c r="AL26" s="1266"/>
      <c r="AM26" s="1267"/>
      <c r="AN26" s="1267"/>
      <c r="AO26" s="1268"/>
      <c r="AP26" s="1134"/>
      <c r="AQ26" s="1133"/>
      <c r="AR26" s="1242"/>
      <c r="AS26" s="1238"/>
      <c r="AT26" s="1239"/>
      <c r="AU26" s="1239"/>
      <c r="AV26" s="1239"/>
      <c r="AW26" s="1130"/>
      <c r="AX26" s="1196"/>
      <c r="AY26" s="10"/>
      <c r="AZ26" s="8"/>
    </row>
    <row r="27" spans="1:53" ht="18" customHeight="1" x14ac:dyDescent="0.15">
      <c r="A27" s="1308"/>
      <c r="B27" s="18"/>
      <c r="C27" s="1124"/>
      <c r="D27" s="1124"/>
      <c r="E27" s="1124"/>
      <c r="F27" s="19"/>
      <c r="G27" s="1137"/>
      <c r="H27" s="1124"/>
      <c r="I27" s="1243"/>
      <c r="J27" s="1123"/>
      <c r="K27" s="1124"/>
      <c r="L27" s="1243"/>
      <c r="M27" s="1240">
        <v>0</v>
      </c>
      <c r="N27" s="1241"/>
      <c r="O27" s="1241"/>
      <c r="P27" s="1246"/>
      <c r="Q27" s="1123"/>
      <c r="R27" s="1124"/>
      <c r="S27" s="1124"/>
      <c r="T27" s="1243"/>
      <c r="U27" s="1123"/>
      <c r="V27" s="1124"/>
      <c r="W27" s="1243"/>
      <c r="X27" s="1240">
        <v>0</v>
      </c>
      <c r="Y27" s="1241"/>
      <c r="Z27" s="1241"/>
      <c r="AA27" s="1301"/>
      <c r="AB27" s="1124"/>
      <c r="AC27" s="1124"/>
      <c r="AD27" s="1243"/>
      <c r="AE27" s="1123"/>
      <c r="AF27" s="1124"/>
      <c r="AG27" s="1243"/>
      <c r="AH27" s="1240">
        <v>0</v>
      </c>
      <c r="AI27" s="1241"/>
      <c r="AJ27" s="1241"/>
      <c r="AK27" s="1246"/>
      <c r="AL27" s="1123"/>
      <c r="AM27" s="1124"/>
      <c r="AN27" s="1124"/>
      <c r="AO27" s="1243"/>
      <c r="AP27" s="1123"/>
      <c r="AQ27" s="1124"/>
      <c r="AR27" s="1243"/>
      <c r="AS27" s="1240">
        <v>0</v>
      </c>
      <c r="AT27" s="1241"/>
      <c r="AU27" s="1241"/>
      <c r="AV27" s="1241"/>
      <c r="AW27" s="1130"/>
      <c r="AX27" s="1196"/>
      <c r="AY27" s="10"/>
      <c r="AZ27" s="8"/>
    </row>
    <row r="28" spans="1:53" ht="18" customHeight="1" x14ac:dyDescent="0.15">
      <c r="A28" s="1308"/>
      <c r="B28" s="20"/>
      <c r="C28" s="1131"/>
      <c r="D28" s="1131"/>
      <c r="E28" s="1131"/>
      <c r="F28" s="8"/>
      <c r="G28" s="1137"/>
      <c r="H28" s="1124"/>
      <c r="I28" s="1243"/>
      <c r="J28" s="1123"/>
      <c r="K28" s="1124"/>
      <c r="L28" s="1243"/>
      <c r="M28" s="1240">
        <v>0</v>
      </c>
      <c r="N28" s="1241"/>
      <c r="O28" s="1241"/>
      <c r="P28" s="1246"/>
      <c r="Q28" s="1123"/>
      <c r="R28" s="1124"/>
      <c r="S28" s="1124"/>
      <c r="T28" s="1243"/>
      <c r="U28" s="1123"/>
      <c r="V28" s="1124"/>
      <c r="W28" s="1243"/>
      <c r="X28" s="1240">
        <v>0</v>
      </c>
      <c r="Y28" s="1241"/>
      <c r="Z28" s="1241"/>
      <c r="AA28" s="1301"/>
      <c r="AB28" s="1124"/>
      <c r="AC28" s="1124"/>
      <c r="AD28" s="1243"/>
      <c r="AE28" s="1123"/>
      <c r="AF28" s="1124"/>
      <c r="AG28" s="1243"/>
      <c r="AH28" s="1240">
        <v>0</v>
      </c>
      <c r="AI28" s="1241"/>
      <c r="AJ28" s="1241"/>
      <c r="AK28" s="1246"/>
      <c r="AL28" s="1123"/>
      <c r="AM28" s="1124"/>
      <c r="AN28" s="1124"/>
      <c r="AO28" s="1243"/>
      <c r="AP28" s="1123"/>
      <c r="AQ28" s="1124"/>
      <c r="AR28" s="1243"/>
      <c r="AS28" s="1240">
        <v>0</v>
      </c>
      <c r="AT28" s="1241"/>
      <c r="AU28" s="1241"/>
      <c r="AV28" s="1241"/>
      <c r="AW28" s="1130"/>
      <c r="AX28" s="1196"/>
      <c r="AY28" s="10"/>
      <c r="AZ28" s="8"/>
    </row>
    <row r="29" spans="1:53" ht="18" customHeight="1" x14ac:dyDescent="0.15">
      <c r="A29" s="1308"/>
      <c r="B29" s="18"/>
      <c r="C29" s="1124"/>
      <c r="D29" s="1124"/>
      <c r="E29" s="1124"/>
      <c r="F29" s="19"/>
      <c r="G29" s="1137"/>
      <c r="H29" s="1124"/>
      <c r="I29" s="1243"/>
      <c r="J29" s="1123"/>
      <c r="K29" s="1124"/>
      <c r="L29" s="1243"/>
      <c r="M29" s="1240">
        <v>0</v>
      </c>
      <c r="N29" s="1241"/>
      <c r="O29" s="1241"/>
      <c r="P29" s="1246"/>
      <c r="Q29" s="1123"/>
      <c r="R29" s="1124"/>
      <c r="S29" s="1124"/>
      <c r="T29" s="1243"/>
      <c r="U29" s="1123"/>
      <c r="V29" s="1124"/>
      <c r="W29" s="1243"/>
      <c r="X29" s="1240">
        <v>0</v>
      </c>
      <c r="Y29" s="1241"/>
      <c r="Z29" s="1241"/>
      <c r="AA29" s="1301"/>
      <c r="AB29" s="1124"/>
      <c r="AC29" s="1124"/>
      <c r="AD29" s="1243"/>
      <c r="AE29" s="1123"/>
      <c r="AF29" s="1124"/>
      <c r="AG29" s="1243"/>
      <c r="AH29" s="1240">
        <v>0</v>
      </c>
      <c r="AI29" s="1241"/>
      <c r="AJ29" s="1241"/>
      <c r="AK29" s="1246"/>
      <c r="AL29" s="1123"/>
      <c r="AM29" s="1124"/>
      <c r="AN29" s="1124"/>
      <c r="AO29" s="1243"/>
      <c r="AP29" s="1123"/>
      <c r="AQ29" s="1124"/>
      <c r="AR29" s="1243"/>
      <c r="AS29" s="1240">
        <v>0</v>
      </c>
      <c r="AT29" s="1241"/>
      <c r="AU29" s="1241"/>
      <c r="AV29" s="1241"/>
      <c r="AW29" s="1130"/>
      <c r="AX29" s="1196"/>
      <c r="AY29" s="10"/>
      <c r="AZ29" s="8"/>
    </row>
    <row r="30" spans="1:53" ht="9" customHeight="1" x14ac:dyDescent="0.15">
      <c r="A30" s="1308"/>
      <c r="B30" s="15"/>
      <c r="C30" s="1127" t="s">
        <v>148</v>
      </c>
      <c r="D30" s="1127"/>
      <c r="E30" s="1127"/>
      <c r="F30" s="16"/>
      <c r="G30" s="1136"/>
      <c r="H30" s="1127"/>
      <c r="I30" s="970"/>
      <c r="J30" s="1126"/>
      <c r="K30" s="1127"/>
      <c r="L30" s="970"/>
      <c r="M30" s="1236">
        <f>SUM(M25:P29)</f>
        <v>20000</v>
      </c>
      <c r="N30" s="1237"/>
      <c r="O30" s="1237"/>
      <c r="P30" s="1244"/>
      <c r="Q30" s="1126"/>
      <c r="R30" s="1127"/>
      <c r="S30" s="1127"/>
      <c r="T30" s="970"/>
      <c r="U30" s="1341" t="s">
        <v>191</v>
      </c>
      <c r="V30" s="1342"/>
      <c r="W30" s="1343"/>
      <c r="X30" s="1236">
        <f>SUM(X25:AA29)</f>
        <v>20000</v>
      </c>
      <c r="Y30" s="1237"/>
      <c r="Z30" s="1237"/>
      <c r="AA30" s="1302"/>
      <c r="AB30" s="1127"/>
      <c r="AC30" s="1127"/>
      <c r="AD30" s="970"/>
      <c r="AE30" s="1126"/>
      <c r="AF30" s="1127"/>
      <c r="AG30" s="970"/>
      <c r="AH30" s="1236">
        <f>SUM(AH25:AK29)</f>
        <v>21000</v>
      </c>
      <c r="AI30" s="1237"/>
      <c r="AJ30" s="1237"/>
      <c r="AK30" s="1244"/>
      <c r="AL30" s="1126"/>
      <c r="AM30" s="1127"/>
      <c r="AN30" s="1127"/>
      <c r="AO30" s="970"/>
      <c r="AP30" s="1126"/>
      <c r="AQ30" s="1127"/>
      <c r="AR30" s="970"/>
      <c r="AS30" s="1236">
        <f>SUM(AS25:AV29)</f>
        <v>21000</v>
      </c>
      <c r="AT30" s="1237"/>
      <c r="AU30" s="1237"/>
      <c r="AV30" s="1237"/>
      <c r="AW30" s="1130"/>
      <c r="AX30" s="1196"/>
      <c r="AY30" s="10"/>
    </row>
    <row r="31" spans="1:53" ht="9" customHeight="1" x14ac:dyDescent="0.15">
      <c r="A31" s="151"/>
      <c r="B31" s="23"/>
      <c r="C31" s="1052"/>
      <c r="D31" s="1052"/>
      <c r="E31" s="1052"/>
      <c r="F31" s="11"/>
      <c r="G31" s="1096"/>
      <c r="H31" s="1052"/>
      <c r="I31" s="971"/>
      <c r="J31" s="1255"/>
      <c r="K31" s="1052"/>
      <c r="L31" s="971"/>
      <c r="M31" s="1256"/>
      <c r="N31" s="1257"/>
      <c r="O31" s="1257"/>
      <c r="P31" s="1281"/>
      <c r="Q31" s="1255"/>
      <c r="R31" s="1052"/>
      <c r="S31" s="1052"/>
      <c r="T31" s="971"/>
      <c r="U31" s="1344"/>
      <c r="V31" s="1345"/>
      <c r="W31" s="1346"/>
      <c r="X31" s="1256"/>
      <c r="Y31" s="1257"/>
      <c r="Z31" s="1257"/>
      <c r="AA31" s="1347"/>
      <c r="AB31" s="1052"/>
      <c r="AC31" s="1052"/>
      <c r="AD31" s="971"/>
      <c r="AE31" s="1255"/>
      <c r="AF31" s="1052"/>
      <c r="AG31" s="971"/>
      <c r="AH31" s="1256"/>
      <c r="AI31" s="1257"/>
      <c r="AJ31" s="1257"/>
      <c r="AK31" s="1281"/>
      <c r="AL31" s="1255"/>
      <c r="AM31" s="1052"/>
      <c r="AN31" s="1052"/>
      <c r="AO31" s="971"/>
      <c r="AP31" s="1255"/>
      <c r="AQ31" s="1052"/>
      <c r="AR31" s="971"/>
      <c r="AS31" s="1256"/>
      <c r="AT31" s="1257"/>
      <c r="AU31" s="1257"/>
      <c r="AV31" s="1257"/>
      <c r="AW31" s="1096"/>
      <c r="AX31" s="1097"/>
      <c r="AY31" s="10"/>
      <c r="AZ31" s="8"/>
      <c r="BA31" s="8"/>
    </row>
    <row r="32" spans="1:53" ht="9" customHeight="1" x14ac:dyDescent="0.15">
      <c r="A32" s="10"/>
      <c r="B32" s="20"/>
      <c r="C32" s="1131"/>
      <c r="D32" s="1131"/>
      <c r="E32" s="1131"/>
      <c r="F32" s="8"/>
      <c r="G32" s="1130"/>
      <c r="H32" s="1131"/>
      <c r="I32" s="1250"/>
      <c r="J32" s="1249"/>
      <c r="K32" s="1131"/>
      <c r="L32" s="1250"/>
      <c r="M32" s="1260">
        <v>0</v>
      </c>
      <c r="N32" s="1261"/>
      <c r="O32" s="1261"/>
      <c r="P32" s="1272"/>
      <c r="Q32" s="1249"/>
      <c r="R32" s="1131"/>
      <c r="S32" s="1131"/>
      <c r="T32" s="1250"/>
      <c r="U32" s="1249"/>
      <c r="V32" s="1131"/>
      <c r="W32" s="1250"/>
      <c r="X32" s="1260">
        <v>0</v>
      </c>
      <c r="Y32" s="1261"/>
      <c r="Z32" s="1261"/>
      <c r="AA32" s="1339"/>
      <c r="AB32" s="1131"/>
      <c r="AC32" s="1131"/>
      <c r="AD32" s="1250"/>
      <c r="AE32" s="1249"/>
      <c r="AF32" s="1131"/>
      <c r="AG32" s="1250"/>
      <c r="AH32" s="1260">
        <v>0</v>
      </c>
      <c r="AI32" s="1261"/>
      <c r="AJ32" s="1261"/>
      <c r="AK32" s="1272"/>
      <c r="AL32" s="1249"/>
      <c r="AM32" s="1131"/>
      <c r="AN32" s="1131"/>
      <c r="AO32" s="1250"/>
      <c r="AP32" s="1249"/>
      <c r="AQ32" s="1131"/>
      <c r="AR32" s="1250"/>
      <c r="AS32" s="1260">
        <v>0</v>
      </c>
      <c r="AT32" s="1261"/>
      <c r="AU32" s="1261"/>
      <c r="AV32" s="1261"/>
      <c r="AW32" s="1130"/>
      <c r="AX32" s="1196"/>
      <c r="AY32" s="10"/>
      <c r="AZ32" s="8"/>
      <c r="BA32" s="8"/>
    </row>
    <row r="33" spans="1:53" ht="8.25" customHeight="1" x14ac:dyDescent="0.15">
      <c r="A33" s="1308" t="s">
        <v>170</v>
      </c>
      <c r="B33" s="20"/>
      <c r="C33" s="1133"/>
      <c r="D33" s="1133"/>
      <c r="E33" s="1133"/>
      <c r="F33" s="8"/>
      <c r="G33" s="1132"/>
      <c r="H33" s="1133"/>
      <c r="I33" s="1242"/>
      <c r="J33" s="1134"/>
      <c r="K33" s="1133"/>
      <c r="L33" s="1242"/>
      <c r="M33" s="1238"/>
      <c r="N33" s="1239"/>
      <c r="O33" s="1239"/>
      <c r="P33" s="1245"/>
      <c r="Q33" s="1134"/>
      <c r="R33" s="1133"/>
      <c r="S33" s="1133"/>
      <c r="T33" s="1242"/>
      <c r="U33" s="1134"/>
      <c r="V33" s="1133"/>
      <c r="W33" s="1242"/>
      <c r="X33" s="1238"/>
      <c r="Y33" s="1239"/>
      <c r="Z33" s="1239"/>
      <c r="AA33" s="1303"/>
      <c r="AB33" s="1133"/>
      <c r="AC33" s="1133"/>
      <c r="AD33" s="1242"/>
      <c r="AE33" s="1134"/>
      <c r="AF33" s="1133"/>
      <c r="AG33" s="1242"/>
      <c r="AH33" s="1238"/>
      <c r="AI33" s="1239"/>
      <c r="AJ33" s="1239"/>
      <c r="AK33" s="1245"/>
      <c r="AL33" s="1134"/>
      <c r="AM33" s="1133"/>
      <c r="AN33" s="1133"/>
      <c r="AO33" s="1242"/>
      <c r="AP33" s="1134"/>
      <c r="AQ33" s="1133"/>
      <c r="AR33" s="1242"/>
      <c r="AS33" s="1238"/>
      <c r="AT33" s="1239"/>
      <c r="AU33" s="1239"/>
      <c r="AV33" s="1239"/>
      <c r="AW33" s="1130"/>
      <c r="AX33" s="1196"/>
      <c r="AY33" s="10"/>
      <c r="AZ33" s="8"/>
      <c r="BA33" s="8"/>
    </row>
    <row r="34" spans="1:53" ht="18" customHeight="1" x14ac:dyDescent="0.15">
      <c r="A34" s="1308"/>
      <c r="B34" s="18"/>
      <c r="C34" s="1124"/>
      <c r="D34" s="1124"/>
      <c r="E34" s="1124"/>
      <c r="F34" s="19"/>
      <c r="G34" s="1137"/>
      <c r="H34" s="1124"/>
      <c r="I34" s="1243"/>
      <c r="J34" s="1123"/>
      <c r="K34" s="1124"/>
      <c r="L34" s="1243"/>
      <c r="M34" s="1240">
        <v>0</v>
      </c>
      <c r="N34" s="1241"/>
      <c r="O34" s="1241"/>
      <c r="P34" s="1246"/>
      <c r="Q34" s="1123"/>
      <c r="R34" s="1124"/>
      <c r="S34" s="1124"/>
      <c r="T34" s="1243"/>
      <c r="U34" s="1123"/>
      <c r="V34" s="1124"/>
      <c r="W34" s="1243"/>
      <c r="X34" s="1240">
        <v>0</v>
      </c>
      <c r="Y34" s="1241"/>
      <c r="Z34" s="1241"/>
      <c r="AA34" s="1301"/>
      <c r="AB34" s="1124"/>
      <c r="AC34" s="1124"/>
      <c r="AD34" s="1243"/>
      <c r="AE34" s="1123"/>
      <c r="AF34" s="1124"/>
      <c r="AG34" s="1243"/>
      <c r="AH34" s="1240">
        <v>0</v>
      </c>
      <c r="AI34" s="1241"/>
      <c r="AJ34" s="1241"/>
      <c r="AK34" s="1246"/>
      <c r="AL34" s="1123"/>
      <c r="AM34" s="1124"/>
      <c r="AN34" s="1124"/>
      <c r="AO34" s="1243"/>
      <c r="AP34" s="1123"/>
      <c r="AQ34" s="1124"/>
      <c r="AR34" s="1243"/>
      <c r="AS34" s="1240">
        <v>0</v>
      </c>
      <c r="AT34" s="1241"/>
      <c r="AU34" s="1241"/>
      <c r="AV34" s="1241"/>
      <c r="AW34" s="1130"/>
      <c r="AX34" s="1196"/>
      <c r="AY34" s="10"/>
      <c r="AZ34" s="8"/>
      <c r="BA34" s="8"/>
    </row>
    <row r="35" spans="1:53" ht="18" customHeight="1" x14ac:dyDescent="0.15">
      <c r="A35" s="1308"/>
      <c r="B35" s="18"/>
      <c r="C35" s="1124"/>
      <c r="D35" s="1124"/>
      <c r="E35" s="1124"/>
      <c r="F35" s="19"/>
      <c r="G35" s="1137"/>
      <c r="H35" s="1124"/>
      <c r="I35" s="1243"/>
      <c r="J35" s="1123"/>
      <c r="K35" s="1124"/>
      <c r="L35" s="1243"/>
      <c r="M35" s="1240">
        <v>0</v>
      </c>
      <c r="N35" s="1241"/>
      <c r="O35" s="1241"/>
      <c r="P35" s="1246"/>
      <c r="Q35" s="1123"/>
      <c r="R35" s="1124"/>
      <c r="S35" s="1124"/>
      <c r="T35" s="1243"/>
      <c r="U35" s="1123"/>
      <c r="V35" s="1124"/>
      <c r="W35" s="1243"/>
      <c r="X35" s="1240">
        <v>0</v>
      </c>
      <c r="Y35" s="1241"/>
      <c r="Z35" s="1241"/>
      <c r="AA35" s="1301"/>
      <c r="AB35" s="1124"/>
      <c r="AC35" s="1124"/>
      <c r="AD35" s="1243"/>
      <c r="AE35" s="1123"/>
      <c r="AF35" s="1124"/>
      <c r="AG35" s="1243"/>
      <c r="AH35" s="1240">
        <v>0</v>
      </c>
      <c r="AI35" s="1241"/>
      <c r="AJ35" s="1241"/>
      <c r="AK35" s="1246"/>
      <c r="AL35" s="1123"/>
      <c r="AM35" s="1124"/>
      <c r="AN35" s="1124"/>
      <c r="AO35" s="1243"/>
      <c r="AP35" s="1123"/>
      <c r="AQ35" s="1124"/>
      <c r="AR35" s="1243"/>
      <c r="AS35" s="1240">
        <v>0</v>
      </c>
      <c r="AT35" s="1241"/>
      <c r="AU35" s="1241"/>
      <c r="AV35" s="1241"/>
      <c r="AW35" s="1130"/>
      <c r="AX35" s="1196"/>
      <c r="AY35" s="10"/>
      <c r="AZ35" s="8"/>
      <c r="BA35" s="8"/>
    </row>
    <row r="36" spans="1:53" ht="8.25" customHeight="1" x14ac:dyDescent="0.15">
      <c r="A36" s="1308"/>
      <c r="B36" s="20"/>
      <c r="C36" s="1131" t="s">
        <v>148</v>
      </c>
      <c r="D36" s="1131"/>
      <c r="E36" s="1131"/>
      <c r="F36" s="8"/>
      <c r="G36" s="1136"/>
      <c r="H36" s="1127"/>
      <c r="I36" s="970"/>
      <c r="J36" s="1126"/>
      <c r="K36" s="1127"/>
      <c r="L36" s="970"/>
      <c r="M36" s="1236">
        <f>SUM(M32:P35)</f>
        <v>0</v>
      </c>
      <c r="N36" s="1237"/>
      <c r="O36" s="1237"/>
      <c r="P36" s="1244"/>
      <c r="Q36" s="1126"/>
      <c r="R36" s="1127"/>
      <c r="S36" s="1127"/>
      <c r="T36" s="970"/>
      <c r="U36" s="1126" t="s">
        <v>191</v>
      </c>
      <c r="V36" s="1127"/>
      <c r="W36" s="970"/>
      <c r="X36" s="1236">
        <f>SUM(X32:AA35)</f>
        <v>0</v>
      </c>
      <c r="Y36" s="1237"/>
      <c r="Z36" s="1237"/>
      <c r="AA36" s="1302"/>
      <c r="AB36" s="1127"/>
      <c r="AC36" s="1127"/>
      <c r="AD36" s="970"/>
      <c r="AE36" s="1126"/>
      <c r="AF36" s="1127"/>
      <c r="AG36" s="970"/>
      <c r="AH36" s="1236">
        <f>SUM(AH32:AK35)</f>
        <v>0</v>
      </c>
      <c r="AI36" s="1237"/>
      <c r="AJ36" s="1237"/>
      <c r="AK36" s="1244"/>
      <c r="AL36" s="1126"/>
      <c r="AM36" s="1127"/>
      <c r="AN36" s="1127"/>
      <c r="AO36" s="970"/>
      <c r="AP36" s="1126"/>
      <c r="AQ36" s="1127"/>
      <c r="AR36" s="970"/>
      <c r="AS36" s="1236">
        <f>SUM(AS32:AV35)</f>
        <v>0</v>
      </c>
      <c r="AT36" s="1237"/>
      <c r="AU36" s="1237"/>
      <c r="AV36" s="1237"/>
      <c r="AW36" s="1130"/>
      <c r="AX36" s="1196"/>
      <c r="AY36" s="10"/>
      <c r="AZ36" s="8"/>
      <c r="BA36" s="8"/>
    </row>
    <row r="37" spans="1:53" ht="8.25" customHeight="1" x14ac:dyDescent="0.15">
      <c r="A37" s="10"/>
      <c r="B37" s="20"/>
      <c r="C37" s="1131"/>
      <c r="D37" s="1131"/>
      <c r="E37" s="1131"/>
      <c r="F37" s="8"/>
      <c r="G37" s="1130"/>
      <c r="H37" s="1131"/>
      <c r="I37" s="1250"/>
      <c r="J37" s="1249"/>
      <c r="K37" s="1131"/>
      <c r="L37" s="1250"/>
      <c r="M37" s="1260"/>
      <c r="N37" s="1261"/>
      <c r="O37" s="1261"/>
      <c r="P37" s="1272"/>
      <c r="Q37" s="1249"/>
      <c r="R37" s="1131"/>
      <c r="S37" s="1131"/>
      <c r="T37" s="1250"/>
      <c r="U37" s="1249"/>
      <c r="V37" s="1131"/>
      <c r="W37" s="1250"/>
      <c r="X37" s="1260"/>
      <c r="Y37" s="1261"/>
      <c r="Z37" s="1261"/>
      <c r="AA37" s="1339"/>
      <c r="AB37" s="1131"/>
      <c r="AC37" s="1131"/>
      <c r="AD37" s="1250"/>
      <c r="AE37" s="1249"/>
      <c r="AF37" s="1131"/>
      <c r="AG37" s="1250"/>
      <c r="AH37" s="1260"/>
      <c r="AI37" s="1261"/>
      <c r="AJ37" s="1261"/>
      <c r="AK37" s="1272"/>
      <c r="AL37" s="1249"/>
      <c r="AM37" s="1131"/>
      <c r="AN37" s="1131"/>
      <c r="AO37" s="1250"/>
      <c r="AP37" s="1249"/>
      <c r="AQ37" s="1131"/>
      <c r="AR37" s="1250"/>
      <c r="AS37" s="1260"/>
      <c r="AT37" s="1261"/>
      <c r="AU37" s="1261"/>
      <c r="AV37" s="1261"/>
      <c r="AW37" s="1130"/>
      <c r="AX37" s="1196"/>
      <c r="AY37" s="10"/>
      <c r="AZ37" s="8"/>
      <c r="BA37" s="8"/>
    </row>
    <row r="38" spans="1:53" ht="18" customHeight="1" x14ac:dyDescent="0.15">
      <c r="A38" s="1007" t="s">
        <v>163</v>
      </c>
      <c r="B38" s="1008"/>
      <c r="C38" s="1008"/>
      <c r="D38" s="1008"/>
      <c r="E38" s="1008"/>
      <c r="F38" s="1008"/>
      <c r="G38" s="1002"/>
      <c r="H38" s="1006"/>
      <c r="I38" s="1252"/>
      <c r="J38" s="1251"/>
      <c r="K38" s="1006"/>
      <c r="L38" s="1252"/>
      <c r="M38" s="1253">
        <f>M24+M30+M36</f>
        <v>20000</v>
      </c>
      <c r="N38" s="1254"/>
      <c r="O38" s="1254"/>
      <c r="P38" s="1262"/>
      <c r="Q38" s="1251"/>
      <c r="R38" s="1006"/>
      <c r="S38" s="1006"/>
      <c r="T38" s="1252"/>
      <c r="U38" s="1251"/>
      <c r="V38" s="1006"/>
      <c r="W38" s="1252"/>
      <c r="X38" s="1253">
        <f>X24+X30+X36</f>
        <v>42000</v>
      </c>
      <c r="Y38" s="1254"/>
      <c r="Z38" s="1254"/>
      <c r="AA38" s="1338"/>
      <c r="AB38" s="1006"/>
      <c r="AC38" s="1006"/>
      <c r="AD38" s="1252"/>
      <c r="AE38" s="1251"/>
      <c r="AF38" s="1006"/>
      <c r="AG38" s="1252"/>
      <c r="AH38" s="1253">
        <f>AH24+AH30+AH36</f>
        <v>21000</v>
      </c>
      <c r="AI38" s="1254"/>
      <c r="AJ38" s="1254"/>
      <c r="AK38" s="1262"/>
      <c r="AL38" s="1251"/>
      <c r="AM38" s="1006"/>
      <c r="AN38" s="1006"/>
      <c r="AO38" s="1252"/>
      <c r="AP38" s="1251"/>
      <c r="AQ38" s="1006"/>
      <c r="AR38" s="1252"/>
      <c r="AS38" s="1253">
        <f>AS24+AS30+AS36</f>
        <v>43000</v>
      </c>
      <c r="AT38" s="1254"/>
      <c r="AU38" s="1254"/>
      <c r="AV38" s="1254"/>
      <c r="AW38" s="1002"/>
      <c r="AX38" s="1003"/>
      <c r="AY38" s="10"/>
      <c r="AZ38" s="8"/>
      <c r="BA38" s="8"/>
    </row>
    <row r="39" spans="1:53" ht="18" customHeight="1" x14ac:dyDescent="0.15">
      <c r="B39" s="1" t="s">
        <v>1023</v>
      </c>
      <c r="AY39" s="8"/>
      <c r="AZ39" s="8"/>
    </row>
  </sheetData>
  <mergeCells count="356">
    <mergeCell ref="AB35:AD35"/>
    <mergeCell ref="Q34:T34"/>
    <mergeCell ref="U34:W34"/>
    <mergeCell ref="U30:W31"/>
    <mergeCell ref="X25:AA26"/>
    <mergeCell ref="AE20:AG20"/>
    <mergeCell ref="U19:W19"/>
    <mergeCell ref="U20:W20"/>
    <mergeCell ref="X20:AA20"/>
    <mergeCell ref="Q19:T19"/>
    <mergeCell ref="Q20:T20"/>
    <mergeCell ref="X34:AA34"/>
    <mergeCell ref="AB34:AD34"/>
    <mergeCell ref="AB32:AD33"/>
    <mergeCell ref="AB30:AD31"/>
    <mergeCell ref="X32:AA33"/>
    <mergeCell ref="X30:AA31"/>
    <mergeCell ref="AB22:AD22"/>
    <mergeCell ref="AB25:AD26"/>
    <mergeCell ref="AE34:AG34"/>
    <mergeCell ref="AE28:AG28"/>
    <mergeCell ref="AE25:AG26"/>
    <mergeCell ref="AE24:AG24"/>
    <mergeCell ref="G18:I18"/>
    <mergeCell ref="J20:L20"/>
    <mergeCell ref="G20:I20"/>
    <mergeCell ref="G19:I19"/>
    <mergeCell ref="M18:P18"/>
    <mergeCell ref="Q38:T38"/>
    <mergeCell ref="Q24:T24"/>
    <mergeCell ref="Q23:T23"/>
    <mergeCell ref="U25:W26"/>
    <mergeCell ref="U38:W38"/>
    <mergeCell ref="G38:I38"/>
    <mergeCell ref="J38:L38"/>
    <mergeCell ref="J36:L37"/>
    <mergeCell ref="J35:L35"/>
    <mergeCell ref="G32:I33"/>
    <mergeCell ref="G34:I34"/>
    <mergeCell ref="G35:I35"/>
    <mergeCell ref="G36:I37"/>
    <mergeCell ref="J34:L34"/>
    <mergeCell ref="J32:L33"/>
    <mergeCell ref="J30:L31"/>
    <mergeCell ref="M38:P38"/>
    <mergeCell ref="J19:L19"/>
    <mergeCell ref="J27:L27"/>
    <mergeCell ref="X18:AA18"/>
    <mergeCell ref="X19:AA19"/>
    <mergeCell ref="M36:P37"/>
    <mergeCell ref="Q29:T29"/>
    <mergeCell ref="U28:W28"/>
    <mergeCell ref="U24:W24"/>
    <mergeCell ref="Q22:T22"/>
    <mergeCell ref="U23:W23"/>
    <mergeCell ref="U22:W22"/>
    <mergeCell ref="M23:P23"/>
    <mergeCell ref="M32:P33"/>
    <mergeCell ref="M24:P24"/>
    <mergeCell ref="M29:P29"/>
    <mergeCell ref="M30:P31"/>
    <mergeCell ref="M35:P35"/>
    <mergeCell ref="M34:P34"/>
    <mergeCell ref="M28:P28"/>
    <mergeCell ref="M27:P27"/>
    <mergeCell ref="M19:P19"/>
    <mergeCell ref="X35:AA35"/>
    <mergeCell ref="X38:AA38"/>
    <mergeCell ref="Q36:T37"/>
    <mergeCell ref="U36:W37"/>
    <mergeCell ref="X36:AA37"/>
    <mergeCell ref="Q18:T18"/>
    <mergeCell ref="X24:AA24"/>
    <mergeCell ref="Q27:T27"/>
    <mergeCell ref="U27:W27"/>
    <mergeCell ref="X27:AA27"/>
    <mergeCell ref="X29:AA29"/>
    <mergeCell ref="Q32:T33"/>
    <mergeCell ref="U32:W33"/>
    <mergeCell ref="U35:W35"/>
    <mergeCell ref="Q35:T35"/>
    <mergeCell ref="Q25:T26"/>
    <mergeCell ref="Q30:T31"/>
    <mergeCell ref="U21:W21"/>
    <mergeCell ref="X22:AA22"/>
    <mergeCell ref="X21:AA21"/>
    <mergeCell ref="U29:W29"/>
    <mergeCell ref="X28:AA28"/>
    <mergeCell ref="X23:AA23"/>
    <mergeCell ref="Q21:T21"/>
    <mergeCell ref="Q28:T28"/>
    <mergeCell ref="J8:L9"/>
    <mergeCell ref="J10:L11"/>
    <mergeCell ref="J12:L12"/>
    <mergeCell ref="M12:P12"/>
    <mergeCell ref="M10:P11"/>
    <mergeCell ref="M13:P13"/>
    <mergeCell ref="J17:L17"/>
    <mergeCell ref="M14:P14"/>
    <mergeCell ref="M15:P16"/>
    <mergeCell ref="J13:L13"/>
    <mergeCell ref="J14:L14"/>
    <mergeCell ref="M17:P17"/>
    <mergeCell ref="A38:F38"/>
    <mergeCell ref="C20:E20"/>
    <mergeCell ref="C21:E21"/>
    <mergeCell ref="C22:E22"/>
    <mergeCell ref="C23:E23"/>
    <mergeCell ref="C28:E28"/>
    <mergeCell ref="C29:E29"/>
    <mergeCell ref="A13:A22"/>
    <mergeCell ref="A33:A36"/>
    <mergeCell ref="C32:E33"/>
    <mergeCell ref="C35:E35"/>
    <mergeCell ref="C25:E26"/>
    <mergeCell ref="C30:E31"/>
    <mergeCell ref="C36:E37"/>
    <mergeCell ref="C27:E27"/>
    <mergeCell ref="C34:E34"/>
    <mergeCell ref="C19:E19"/>
    <mergeCell ref="C17:E17"/>
    <mergeCell ref="U14:W14"/>
    <mergeCell ref="C18:E18"/>
    <mergeCell ref="U18:W18"/>
    <mergeCell ref="E15:E16"/>
    <mergeCell ref="U15:W16"/>
    <mergeCell ref="G15:I16"/>
    <mergeCell ref="J15:L16"/>
    <mergeCell ref="Q15:T16"/>
    <mergeCell ref="B11:C15"/>
    <mergeCell ref="U17:W17"/>
    <mergeCell ref="U10:W11"/>
    <mergeCell ref="U12:W12"/>
    <mergeCell ref="U13:W13"/>
    <mergeCell ref="G10:I11"/>
    <mergeCell ref="G12:I12"/>
    <mergeCell ref="G13:I13"/>
    <mergeCell ref="J18:L18"/>
    <mergeCell ref="Q10:T11"/>
    <mergeCell ref="Q12:T12"/>
    <mergeCell ref="Q13:T13"/>
    <mergeCell ref="Q14:T14"/>
    <mergeCell ref="Q17:T17"/>
    <mergeCell ref="G14:I14"/>
    <mergeCell ref="G17:I17"/>
    <mergeCell ref="J29:L29"/>
    <mergeCell ref="G25:I26"/>
    <mergeCell ref="J28:L28"/>
    <mergeCell ref="J21:L21"/>
    <mergeCell ref="G22:I22"/>
    <mergeCell ref="M20:P20"/>
    <mergeCell ref="A26:A30"/>
    <mergeCell ref="G28:I28"/>
    <mergeCell ref="G29:I29"/>
    <mergeCell ref="G30:I31"/>
    <mergeCell ref="G27:I27"/>
    <mergeCell ref="M22:P22"/>
    <mergeCell ref="G23:I23"/>
    <mergeCell ref="G24:I24"/>
    <mergeCell ref="J22:L22"/>
    <mergeCell ref="J23:L23"/>
    <mergeCell ref="J24:L24"/>
    <mergeCell ref="G21:I21"/>
    <mergeCell ref="M21:P21"/>
    <mergeCell ref="J25:L26"/>
    <mergeCell ref="M25:P26"/>
    <mergeCell ref="AH14:AK14"/>
    <mergeCell ref="AH18:AK18"/>
    <mergeCell ref="AH19:AK19"/>
    <mergeCell ref="AH20:AK20"/>
    <mergeCell ref="AH21:AK21"/>
    <mergeCell ref="AE14:AG14"/>
    <mergeCell ref="AE18:AG18"/>
    <mergeCell ref="AE19:AG19"/>
    <mergeCell ref="AH22:AK22"/>
    <mergeCell ref="AE15:AG16"/>
    <mergeCell ref="AE17:AG17"/>
    <mergeCell ref="AE21:AG21"/>
    <mergeCell ref="E10:E11"/>
    <mergeCell ref="G8:I9"/>
    <mergeCell ref="C24:E24"/>
    <mergeCell ref="M8:P9"/>
    <mergeCell ref="AE22:AG22"/>
    <mergeCell ref="AE23:AG23"/>
    <mergeCell ref="X14:AA14"/>
    <mergeCell ref="X15:AA16"/>
    <mergeCell ref="X17:AA17"/>
    <mergeCell ref="AB8:AD9"/>
    <mergeCell ref="AB10:AD11"/>
    <mergeCell ref="AB12:AD12"/>
    <mergeCell ref="AB13:AD13"/>
    <mergeCell ref="X8:AA9"/>
    <mergeCell ref="X10:AA11"/>
    <mergeCell ref="X12:AA12"/>
    <mergeCell ref="X13:AA13"/>
    <mergeCell ref="AB23:AD23"/>
    <mergeCell ref="AB24:AD24"/>
    <mergeCell ref="AB21:AD21"/>
    <mergeCell ref="AB14:AD14"/>
    <mergeCell ref="AB19:AD19"/>
    <mergeCell ref="AB20:AD20"/>
    <mergeCell ref="AB17:AD17"/>
    <mergeCell ref="AW1:AX1"/>
    <mergeCell ref="B8:F9"/>
    <mergeCell ref="A2:AX2"/>
    <mergeCell ref="AH8:AK9"/>
    <mergeCell ref="A3:B3"/>
    <mergeCell ref="AI7:AJ7"/>
    <mergeCell ref="AL8:AO9"/>
    <mergeCell ref="AP8:AR9"/>
    <mergeCell ref="A4:B4"/>
    <mergeCell ref="N7:O7"/>
    <mergeCell ref="A5:F7"/>
    <mergeCell ref="Q7:T7"/>
    <mergeCell ref="U8:W9"/>
    <mergeCell ref="Q8:T9"/>
    <mergeCell ref="D3:G3"/>
    <mergeCell ref="AE8:AG9"/>
    <mergeCell ref="AW5:AX7"/>
    <mergeCell ref="G5:AA5"/>
    <mergeCell ref="AB5:AV5"/>
    <mergeCell ref="G6:W6"/>
    <mergeCell ref="AB6:AR6"/>
    <mergeCell ref="AL7:AO7"/>
    <mergeCell ref="AS7:AV7"/>
    <mergeCell ref="AS6:AV6"/>
    <mergeCell ref="AL14:AO14"/>
    <mergeCell ref="AP13:AR13"/>
    <mergeCell ref="AP14:AR14"/>
    <mergeCell ref="AB18:AD18"/>
    <mergeCell ref="AB15:AD16"/>
    <mergeCell ref="AE10:AG11"/>
    <mergeCell ref="AE12:AG12"/>
    <mergeCell ref="AE13:AG13"/>
    <mergeCell ref="AB38:AD38"/>
    <mergeCell ref="AE27:AG27"/>
    <mergeCell ref="AH30:AK31"/>
    <mergeCell ref="AH32:AK33"/>
    <mergeCell ref="AE36:AG37"/>
    <mergeCell ref="AE38:AG38"/>
    <mergeCell ref="AB28:AD28"/>
    <mergeCell ref="AB29:AD29"/>
    <mergeCell ref="AE30:AG31"/>
    <mergeCell ref="AE32:AG33"/>
    <mergeCell ref="AB27:AD27"/>
    <mergeCell ref="AB36:AD37"/>
    <mergeCell ref="AE35:AG35"/>
    <mergeCell ref="AE29:AG29"/>
    <mergeCell ref="AH29:AK29"/>
    <mergeCell ref="AH24:AK24"/>
    <mergeCell ref="AH36:AK37"/>
    <mergeCell ref="AL15:AO16"/>
    <mergeCell ref="AP15:AR16"/>
    <mergeCell ref="AL18:AO18"/>
    <mergeCell ref="AP18:AR18"/>
    <mergeCell ref="AL19:AO19"/>
    <mergeCell ref="AP19:AR19"/>
    <mergeCell ref="AL17:AO17"/>
    <mergeCell ref="AP17:AR17"/>
    <mergeCell ref="AL20:AO20"/>
    <mergeCell ref="AP20:AR20"/>
    <mergeCell ref="AH38:AK38"/>
    <mergeCell ref="AH15:AK16"/>
    <mergeCell ref="AH17:AK17"/>
    <mergeCell ref="AP21:AR21"/>
    <mergeCell ref="AP22:AR22"/>
    <mergeCell ref="AL23:AO23"/>
    <mergeCell ref="AL24:AO24"/>
    <mergeCell ref="AL25:AO26"/>
    <mergeCell ref="AL27:AO27"/>
    <mergeCell ref="AP23:AR23"/>
    <mergeCell ref="AP24:AR24"/>
    <mergeCell ref="AP25:AR26"/>
    <mergeCell ref="AP27:AR27"/>
    <mergeCell ref="AH34:AK34"/>
    <mergeCell ref="AL35:AO35"/>
    <mergeCell ref="AL36:AO37"/>
    <mergeCell ref="AL38:AO38"/>
    <mergeCell ref="AH25:AK26"/>
    <mergeCell ref="AH27:AK27"/>
    <mergeCell ref="AH28:AK28"/>
    <mergeCell ref="AL21:AO21"/>
    <mergeCell ref="AL22:AO22"/>
    <mergeCell ref="AH23:AK23"/>
    <mergeCell ref="AH35:AK35"/>
    <mergeCell ref="AS25:AV26"/>
    <mergeCell ref="AS32:AV33"/>
    <mergeCell ref="AS29:AV29"/>
    <mergeCell ref="AP32:AR33"/>
    <mergeCell ref="AP34:AR34"/>
    <mergeCell ref="AL28:AO28"/>
    <mergeCell ref="AL29:AO29"/>
    <mergeCell ref="AL30:AO31"/>
    <mergeCell ref="AL32:AO33"/>
    <mergeCell ref="AL34:AO34"/>
    <mergeCell ref="AS34:AV34"/>
    <mergeCell ref="AW38:AX38"/>
    <mergeCell ref="AP35:AR35"/>
    <mergeCell ref="AP36:AR37"/>
    <mergeCell ref="AP38:AR38"/>
    <mergeCell ref="AS38:AV38"/>
    <mergeCell ref="AP30:AR31"/>
    <mergeCell ref="AP28:AR28"/>
    <mergeCell ref="AP29:AR29"/>
    <mergeCell ref="AW24:AX24"/>
    <mergeCell ref="AW25:AX26"/>
    <mergeCell ref="AW27:AX27"/>
    <mergeCell ref="AS30:AV31"/>
    <mergeCell ref="AS24:AV24"/>
    <mergeCell ref="AS27:AV27"/>
    <mergeCell ref="AW29:AX29"/>
    <mergeCell ref="AW30:AX31"/>
    <mergeCell ref="AS35:AV35"/>
    <mergeCell ref="AS36:AV37"/>
    <mergeCell ref="AS28:AV28"/>
    <mergeCell ref="AW34:AX34"/>
    <mergeCell ref="AW35:AX35"/>
    <mergeCell ref="AW36:AX37"/>
    <mergeCell ref="AW32:AX33"/>
    <mergeCell ref="AW28:AX28"/>
    <mergeCell ref="AS23:AV23"/>
    <mergeCell ref="AW23:AX23"/>
    <mergeCell ref="AS18:AV18"/>
    <mergeCell ref="AW14:AX14"/>
    <mergeCell ref="AW15:AX16"/>
    <mergeCell ref="AS14:AV14"/>
    <mergeCell ref="AS19:AV19"/>
    <mergeCell ref="AS21:AV21"/>
    <mergeCell ref="AW21:AX21"/>
    <mergeCell ref="AS22:AV22"/>
    <mergeCell ref="AW22:AX22"/>
    <mergeCell ref="AW19:AX19"/>
    <mergeCell ref="AW20:AX20"/>
    <mergeCell ref="AS20:AV20"/>
    <mergeCell ref="AW8:AX9"/>
    <mergeCell ref="AW10:AX11"/>
    <mergeCell ref="AW12:AX12"/>
    <mergeCell ref="AW13:AX13"/>
    <mergeCell ref="AS8:AV9"/>
    <mergeCell ref="AS12:AV12"/>
    <mergeCell ref="AS15:AV16"/>
    <mergeCell ref="AW17:AX17"/>
    <mergeCell ref="AW18:AX18"/>
    <mergeCell ref="AS17:AV17"/>
    <mergeCell ref="X7:AA7"/>
    <mergeCell ref="X6:AA6"/>
    <mergeCell ref="AS10:AV11"/>
    <mergeCell ref="AS13:AV13"/>
    <mergeCell ref="AP10:AR11"/>
    <mergeCell ref="AL12:AO12"/>
    <mergeCell ref="AL13:AO13"/>
    <mergeCell ref="AP12:AR12"/>
    <mergeCell ref="AL10:AO11"/>
    <mergeCell ref="AH10:AK11"/>
    <mergeCell ref="AH12:AK12"/>
    <mergeCell ref="AH13:AK13"/>
  </mergeCells>
  <phoneticPr fontId="2"/>
  <pageMargins left="0.59055118110236227" right="0.19685039370078741" top="0.39370078740157483" bottom="0.19685039370078741" header="0.51181102362204722" footer="0.19685039370078741"/>
  <pageSetup paperSize="9" orientation="landscape" r:id="rId1"/>
  <headerFooter alignWithMargins="0">
    <oddFooter>&amp;C
- 5 -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37"/>
  <sheetViews>
    <sheetView zoomScaleNormal="100" zoomScaleSheetLayoutView="100" workbookViewId="0">
      <selection activeCell="D9" sqref="D9:Q9"/>
    </sheetView>
  </sheetViews>
  <sheetFormatPr defaultRowHeight="11.25" x14ac:dyDescent="0.15"/>
  <cols>
    <col min="1" max="1" width="0.875" style="1" customWidth="1"/>
    <col min="2" max="2" width="3.25" style="1" customWidth="1"/>
    <col min="3" max="3" width="1.25" style="1" customWidth="1"/>
    <col min="4" max="4" width="6.25" style="1" customWidth="1"/>
    <col min="5" max="5" width="0.875" style="1" customWidth="1"/>
    <col min="6" max="6" width="1.25" style="1" customWidth="1"/>
    <col min="7" max="7" width="0.875" style="1" customWidth="1"/>
    <col min="8" max="8" width="5.875" style="1" customWidth="1"/>
    <col min="9" max="10" width="0.875" style="1" customWidth="1"/>
    <col min="11" max="11" width="7.875" style="1" customWidth="1"/>
    <col min="12" max="13" width="0.875" style="1" customWidth="1"/>
    <col min="14" max="14" width="7.875" style="1" customWidth="1"/>
    <col min="15" max="16" width="0.875" style="1" customWidth="1"/>
    <col min="17" max="17" width="7.875" style="1" customWidth="1"/>
    <col min="18" max="18" width="1.125" style="1" customWidth="1"/>
    <col min="19" max="19" width="7.875" style="1" customWidth="1"/>
    <col min="20" max="20" width="0.75" style="1" customWidth="1"/>
    <col min="21" max="21" width="4.625" style="1" customWidth="1"/>
    <col min="22" max="22" width="5.125" style="1" customWidth="1"/>
    <col min="23" max="23" width="0.875" style="1" customWidth="1"/>
    <col min="24" max="24" width="7.875" style="1" customWidth="1"/>
    <col min="25" max="26" width="0.875" style="1" customWidth="1"/>
    <col min="27" max="27" width="5.75" style="1" customWidth="1"/>
    <col min="28" max="29" width="0.875" style="1" customWidth="1"/>
    <col min="30" max="30" width="7.875" style="1" customWidth="1"/>
    <col min="31" max="32" width="0.875" style="1" customWidth="1"/>
    <col min="33" max="33" width="7.875" style="1" customWidth="1"/>
    <col min="34" max="35" width="0.875" style="1" customWidth="1"/>
    <col min="36" max="36" width="7.875" style="1" customWidth="1"/>
    <col min="37" max="37" width="0.875" style="1" customWidth="1"/>
    <col min="38" max="38" width="7" style="1" bestFit="1" customWidth="1"/>
    <col min="39" max="39" width="0.875" style="1" customWidth="1"/>
    <col min="40" max="40" width="8.75" style="1" customWidth="1"/>
    <col min="41" max="42" width="0.875" style="1" customWidth="1"/>
    <col min="43" max="43" width="7.875" style="1" customWidth="1"/>
    <col min="44" max="44" width="0.875" style="1" customWidth="1"/>
    <col min="45" max="16384" width="9" style="1"/>
  </cols>
  <sheetData>
    <row r="1" spans="1:44" ht="18.75" customHeight="1" x14ac:dyDescent="0.15">
      <c r="AP1" s="49"/>
      <c r="AQ1" s="58" t="s">
        <v>280</v>
      </c>
      <c r="AR1" s="50"/>
    </row>
    <row r="2" spans="1:44" ht="18" customHeight="1" x14ac:dyDescent="0.15">
      <c r="A2" s="1223" t="s">
        <v>189</v>
      </c>
      <c r="B2" s="1223"/>
      <c r="C2" s="1223"/>
      <c r="D2" s="1223"/>
      <c r="E2" s="1223"/>
      <c r="F2" s="1223"/>
      <c r="G2" s="1223"/>
      <c r="H2" s="1223"/>
      <c r="I2" s="1223"/>
      <c r="J2" s="1223"/>
      <c r="K2" s="1223"/>
      <c r="L2" s="1223"/>
      <c r="M2" s="1223"/>
      <c r="N2" s="1223"/>
      <c r="O2" s="1223"/>
      <c r="P2" s="1223"/>
      <c r="Q2" s="1223"/>
      <c r="R2" s="1223"/>
      <c r="S2" s="1223"/>
      <c r="T2" s="1223"/>
      <c r="U2" s="1223"/>
      <c r="V2" s="1223"/>
      <c r="W2" s="1223"/>
      <c r="X2" s="1223"/>
      <c r="Y2" s="1223"/>
      <c r="Z2" s="1223"/>
      <c r="AA2" s="1223"/>
      <c r="AB2" s="1223"/>
      <c r="AC2" s="1223"/>
      <c r="AD2" s="1223"/>
      <c r="AE2" s="1223"/>
      <c r="AF2" s="1223"/>
      <c r="AG2" s="1223"/>
      <c r="AH2" s="1223"/>
      <c r="AI2" s="1223"/>
      <c r="AJ2" s="1223"/>
      <c r="AK2" s="1223"/>
      <c r="AL2" s="1223"/>
      <c r="AM2" s="1223"/>
      <c r="AN2" s="1223"/>
      <c r="AO2" s="1223"/>
      <c r="AP2" s="1223"/>
      <c r="AQ2" s="1223"/>
      <c r="AR2" s="1223"/>
    </row>
    <row r="3" spans="1:44" ht="13.5" customHeight="1" x14ac:dyDescent="0.15">
      <c r="A3" s="1283" t="s">
        <v>84</v>
      </c>
      <c r="B3" s="1283"/>
      <c r="C3" s="1283"/>
      <c r="D3" s="130" t="s">
        <v>291</v>
      </c>
      <c r="E3" s="130"/>
      <c r="F3" s="130"/>
      <c r="G3" s="130"/>
      <c r="H3" s="130"/>
      <c r="I3" s="130"/>
      <c r="J3" s="130"/>
      <c r="K3" s="62"/>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6" t="s">
        <v>153</v>
      </c>
      <c r="AR3" s="6"/>
    </row>
    <row r="4" spans="1:44" ht="5.25" customHeight="1" x14ac:dyDescent="0.15">
      <c r="Z4" s="11"/>
    </row>
    <row r="5" spans="1:44" ht="20.25" customHeight="1" x14ac:dyDescent="0.15">
      <c r="A5" s="53"/>
      <c r="B5" s="1225" t="s">
        <v>152</v>
      </c>
      <c r="C5" s="1225"/>
      <c r="D5" s="1225"/>
      <c r="E5" s="1225"/>
      <c r="F5" s="39"/>
      <c r="G5" s="1086" t="s">
        <v>1024</v>
      </c>
      <c r="H5" s="1085"/>
      <c r="I5" s="1085"/>
      <c r="J5" s="1085"/>
      <c r="K5" s="1085"/>
      <c r="L5" s="1085"/>
      <c r="M5" s="1085"/>
      <c r="N5" s="1085"/>
      <c r="O5" s="1085"/>
      <c r="P5" s="1085"/>
      <c r="Q5" s="1085"/>
      <c r="R5" s="1085"/>
      <c r="S5" s="1085"/>
      <c r="T5" s="1085"/>
      <c r="U5" s="1085"/>
      <c r="V5" s="1085"/>
      <c r="W5" s="1085"/>
      <c r="X5" s="1085"/>
      <c r="Y5" s="1087"/>
      <c r="Z5" s="1086" t="s">
        <v>1022</v>
      </c>
      <c r="AA5" s="1085"/>
      <c r="AB5" s="1085"/>
      <c r="AC5" s="1085"/>
      <c r="AD5" s="1085"/>
      <c r="AE5" s="1085"/>
      <c r="AF5" s="1085"/>
      <c r="AG5" s="1085"/>
      <c r="AH5" s="1085"/>
      <c r="AI5" s="1085"/>
      <c r="AJ5" s="1085"/>
      <c r="AK5" s="1085"/>
      <c r="AL5" s="1085"/>
      <c r="AM5" s="1085"/>
      <c r="AN5" s="1085"/>
      <c r="AO5" s="1085"/>
      <c r="AP5" s="1085"/>
      <c r="AQ5" s="1085"/>
      <c r="AR5" s="1087"/>
    </row>
    <row r="6" spans="1:44" ht="20.25" customHeight="1" x14ac:dyDescent="0.15">
      <c r="A6" s="32"/>
      <c r="B6" s="963"/>
      <c r="C6" s="963"/>
      <c r="D6" s="963"/>
      <c r="E6" s="963"/>
      <c r="F6" s="11"/>
      <c r="G6" s="1407" t="s">
        <v>514</v>
      </c>
      <c r="H6" s="1139"/>
      <c r="I6" s="1291"/>
      <c r="J6" s="72"/>
      <c r="K6" s="70" t="s">
        <v>308</v>
      </c>
      <c r="L6" s="73"/>
      <c r="M6" s="71"/>
      <c r="N6" s="70" t="s">
        <v>181</v>
      </c>
      <c r="O6" s="71"/>
      <c r="P6" s="72"/>
      <c r="Q6" s="74" t="s">
        <v>182</v>
      </c>
      <c r="R6" s="73"/>
      <c r="S6" s="156" t="s">
        <v>293</v>
      </c>
      <c r="T6" s="1408" t="s">
        <v>294</v>
      </c>
      <c r="U6" s="1409"/>
      <c r="V6" s="1410"/>
      <c r="W6" s="72"/>
      <c r="X6" s="74" t="s">
        <v>295</v>
      </c>
      <c r="Y6" s="110"/>
      <c r="Z6" s="1411" t="s">
        <v>180</v>
      </c>
      <c r="AA6" s="1412"/>
      <c r="AB6" s="1413"/>
      <c r="AC6" s="72"/>
      <c r="AD6" s="70" t="s">
        <v>308</v>
      </c>
      <c r="AE6" s="73"/>
      <c r="AF6" s="71"/>
      <c r="AG6" s="70" t="s">
        <v>181</v>
      </c>
      <c r="AH6" s="71"/>
      <c r="AI6" s="72"/>
      <c r="AJ6" s="70" t="s">
        <v>182</v>
      </c>
      <c r="AK6" s="73"/>
      <c r="AL6" s="156" t="s">
        <v>293</v>
      </c>
      <c r="AM6" s="1408" t="s">
        <v>294</v>
      </c>
      <c r="AN6" s="1409"/>
      <c r="AO6" s="1410"/>
      <c r="AP6" s="72"/>
      <c r="AQ6" s="74" t="s">
        <v>295</v>
      </c>
      <c r="AR6" s="150"/>
    </row>
    <row r="7" spans="1:44" ht="20.25" customHeight="1" x14ac:dyDescent="0.15">
      <c r="A7" s="10"/>
      <c r="B7" s="1085" t="s">
        <v>95</v>
      </c>
      <c r="C7" s="1085"/>
      <c r="D7" s="1085"/>
      <c r="E7" s="1085"/>
      <c r="F7" s="8"/>
      <c r="G7" s="1389">
        <f>SUM(G8:I9)</f>
        <v>91.8</v>
      </c>
      <c r="H7" s="1390"/>
      <c r="I7" s="1391"/>
      <c r="J7" s="1386">
        <f>SUM(J8:L9)</f>
        <v>254501</v>
      </c>
      <c r="K7" s="1387"/>
      <c r="L7" s="1388"/>
      <c r="M7" s="1386">
        <f>SUM(M8:O9)</f>
        <v>91181</v>
      </c>
      <c r="N7" s="1387"/>
      <c r="O7" s="1388"/>
      <c r="P7" s="1386">
        <f>SUM(P8:R9)</f>
        <v>56253</v>
      </c>
      <c r="Q7" s="1387"/>
      <c r="R7" s="1388"/>
      <c r="S7" s="157">
        <f>SUM(J7:R7)</f>
        <v>401935</v>
      </c>
      <c r="T7" s="1386">
        <f>SUM(T8:V9)</f>
        <v>51721</v>
      </c>
      <c r="U7" s="1387"/>
      <c r="V7" s="1388"/>
      <c r="W7" s="1386">
        <f>SUM(S7:V7)</f>
        <v>453656</v>
      </c>
      <c r="X7" s="1387"/>
      <c r="Y7" s="1392"/>
      <c r="Z7" s="1389">
        <f>SUM(Z8:AB9)</f>
        <v>87</v>
      </c>
      <c r="AA7" s="1390"/>
      <c r="AB7" s="1391"/>
      <c r="AC7" s="1368">
        <f>SUM(AC8:AE9)</f>
        <v>247625</v>
      </c>
      <c r="AD7" s="1369"/>
      <c r="AE7" s="1370"/>
      <c r="AF7" s="1368">
        <f>SUM(AF8:AH9)</f>
        <v>91130</v>
      </c>
      <c r="AG7" s="1369"/>
      <c r="AH7" s="1370"/>
      <c r="AI7" s="1368">
        <f>SUM(AI8:AK9)</f>
        <v>54877</v>
      </c>
      <c r="AJ7" s="1369"/>
      <c r="AK7" s="1370"/>
      <c r="AL7" s="160">
        <f>SUM(AC7:AK7)</f>
        <v>393632</v>
      </c>
      <c r="AM7" s="1368">
        <f>SUM(AM8:AO9)</f>
        <v>47599</v>
      </c>
      <c r="AN7" s="1369"/>
      <c r="AO7" s="1370"/>
      <c r="AP7" s="1247">
        <f>SUM(AL7:AO7)</f>
        <v>441231</v>
      </c>
      <c r="AQ7" s="1248"/>
      <c r="AR7" s="1304"/>
    </row>
    <row r="8" spans="1:44" ht="20.25" customHeight="1" x14ac:dyDescent="0.15">
      <c r="A8" s="17"/>
      <c r="B8" s="19"/>
      <c r="C8" s="1124" t="s">
        <v>173</v>
      </c>
      <c r="D8" s="1124"/>
      <c r="E8" s="1124"/>
      <c r="F8" s="149"/>
      <c r="G8" s="1371">
        <v>60.3</v>
      </c>
      <c r="H8" s="1372"/>
      <c r="I8" s="1373"/>
      <c r="J8" s="1240">
        <v>198234</v>
      </c>
      <c r="K8" s="1241"/>
      <c r="L8" s="1246"/>
      <c r="M8" s="1240">
        <v>86431</v>
      </c>
      <c r="N8" s="1241"/>
      <c r="O8" s="1246"/>
      <c r="P8" s="1240">
        <v>52386</v>
      </c>
      <c r="Q8" s="1241"/>
      <c r="R8" s="1246"/>
      <c r="S8" s="158">
        <f t="shared" ref="S8:S18" si="0">SUM(J8:R8)</f>
        <v>337051</v>
      </c>
      <c r="T8" s="1240">
        <v>51556</v>
      </c>
      <c r="U8" s="1241"/>
      <c r="V8" s="1246"/>
      <c r="W8" s="1240">
        <f>SUM(S8:V8)</f>
        <v>388607</v>
      </c>
      <c r="X8" s="1241"/>
      <c r="Y8" s="1301"/>
      <c r="Z8" s="1371">
        <v>55</v>
      </c>
      <c r="AA8" s="1372"/>
      <c r="AB8" s="1373"/>
      <c r="AC8" s="1349">
        <v>196293</v>
      </c>
      <c r="AD8" s="1350"/>
      <c r="AE8" s="1351"/>
      <c r="AF8" s="1352">
        <v>86797</v>
      </c>
      <c r="AG8" s="1353"/>
      <c r="AH8" s="1354"/>
      <c r="AI8" s="1349">
        <v>51349</v>
      </c>
      <c r="AJ8" s="1350"/>
      <c r="AK8" s="1351"/>
      <c r="AL8" s="161">
        <f t="shared" ref="AL8:AL18" si="1">SUM(AC8:AK8)</f>
        <v>334439</v>
      </c>
      <c r="AM8" s="1349">
        <v>47449</v>
      </c>
      <c r="AN8" s="1350"/>
      <c r="AO8" s="1351"/>
      <c r="AP8" s="1240">
        <f>SUM(AL8:AO8)</f>
        <v>381888</v>
      </c>
      <c r="AQ8" s="1241"/>
      <c r="AR8" s="1301"/>
    </row>
    <row r="9" spans="1:44" ht="20.25" customHeight="1" x14ac:dyDescent="0.15">
      <c r="A9" s="10"/>
      <c r="B9" s="8"/>
      <c r="C9" s="1124" t="s">
        <v>174</v>
      </c>
      <c r="D9" s="1124"/>
      <c r="E9" s="1124"/>
      <c r="F9" s="35"/>
      <c r="G9" s="1371">
        <v>31.5</v>
      </c>
      <c r="H9" s="1372"/>
      <c r="I9" s="1373"/>
      <c r="J9" s="1240">
        <v>56267</v>
      </c>
      <c r="K9" s="1241"/>
      <c r="L9" s="1246"/>
      <c r="M9" s="1240">
        <v>4750</v>
      </c>
      <c r="N9" s="1241"/>
      <c r="O9" s="1246"/>
      <c r="P9" s="1240">
        <v>3867</v>
      </c>
      <c r="Q9" s="1241"/>
      <c r="R9" s="1246"/>
      <c r="S9" s="158">
        <f t="shared" si="0"/>
        <v>64884</v>
      </c>
      <c r="T9" s="1240">
        <v>165</v>
      </c>
      <c r="U9" s="1241"/>
      <c r="V9" s="1246"/>
      <c r="W9" s="1240">
        <f>SUM(S9:V9)</f>
        <v>65049</v>
      </c>
      <c r="X9" s="1241"/>
      <c r="Y9" s="1301"/>
      <c r="Z9" s="1371">
        <v>32</v>
      </c>
      <c r="AA9" s="1372"/>
      <c r="AB9" s="1373"/>
      <c r="AC9" s="1349">
        <v>51332</v>
      </c>
      <c r="AD9" s="1350"/>
      <c r="AE9" s="1351"/>
      <c r="AF9" s="1352">
        <v>4333</v>
      </c>
      <c r="AG9" s="1353"/>
      <c r="AH9" s="1354"/>
      <c r="AI9" s="1349">
        <v>3528</v>
      </c>
      <c r="AJ9" s="1350"/>
      <c r="AK9" s="1351"/>
      <c r="AL9" s="161">
        <f t="shared" si="1"/>
        <v>59193</v>
      </c>
      <c r="AM9" s="1349">
        <v>150</v>
      </c>
      <c r="AN9" s="1350"/>
      <c r="AO9" s="1351"/>
      <c r="AP9" s="1240">
        <f t="shared" ref="AP9:AP19" si="2">SUM(AL9:AO9)</f>
        <v>59343</v>
      </c>
      <c r="AQ9" s="1241"/>
      <c r="AR9" s="1301"/>
    </row>
    <row r="10" spans="1:44" ht="20.25" customHeight="1" x14ac:dyDescent="0.15">
      <c r="A10" s="17"/>
      <c r="B10" s="1124" t="s">
        <v>145</v>
      </c>
      <c r="C10" s="1124"/>
      <c r="D10" s="1124"/>
      <c r="E10" s="1124"/>
      <c r="F10" s="19"/>
      <c r="G10" s="1371">
        <f>SUM(G11:I12)</f>
        <v>9.1999999999999993</v>
      </c>
      <c r="H10" s="1372"/>
      <c r="I10" s="1373"/>
      <c r="J10" s="1240">
        <f>SUM(J11:L12)</f>
        <v>26021</v>
      </c>
      <c r="K10" s="1241"/>
      <c r="L10" s="1246"/>
      <c r="M10" s="1240">
        <f>SUM(M11:O12)</f>
        <v>11545</v>
      </c>
      <c r="N10" s="1241"/>
      <c r="O10" s="1246"/>
      <c r="P10" s="1240">
        <f>SUM(P11:R12)</f>
        <v>6211</v>
      </c>
      <c r="Q10" s="1241"/>
      <c r="R10" s="1246"/>
      <c r="S10" s="158">
        <f t="shared" si="0"/>
        <v>43777</v>
      </c>
      <c r="T10" s="1240">
        <f>SUM(T11:V12)</f>
        <v>6846</v>
      </c>
      <c r="U10" s="1241"/>
      <c r="V10" s="1246"/>
      <c r="W10" s="1240">
        <f t="shared" ref="W10:W19" si="3">SUM(S10:V10)</f>
        <v>50623</v>
      </c>
      <c r="X10" s="1241"/>
      <c r="Y10" s="1301"/>
      <c r="Z10" s="1371">
        <f>SUM(Z11:AB12)</f>
        <v>8</v>
      </c>
      <c r="AA10" s="1372"/>
      <c r="AB10" s="1373"/>
      <c r="AC10" s="1349">
        <f>SUM(AC11:AE12)</f>
        <v>22771</v>
      </c>
      <c r="AD10" s="1350"/>
      <c r="AE10" s="1351"/>
      <c r="AF10" s="1349">
        <f>SUM(AF11:AH12)</f>
        <v>10103</v>
      </c>
      <c r="AG10" s="1350"/>
      <c r="AH10" s="1351"/>
      <c r="AI10" s="1349">
        <f>SUM(AI11:AK12)</f>
        <v>5435</v>
      </c>
      <c r="AJ10" s="1350"/>
      <c r="AK10" s="1351"/>
      <c r="AL10" s="161">
        <f t="shared" si="1"/>
        <v>38309</v>
      </c>
      <c r="AM10" s="1349">
        <f>SUM(AM11:AO12)</f>
        <v>5990</v>
      </c>
      <c r="AN10" s="1350"/>
      <c r="AO10" s="1351"/>
      <c r="AP10" s="1240">
        <f t="shared" si="2"/>
        <v>44299</v>
      </c>
      <c r="AQ10" s="1241"/>
      <c r="AR10" s="1301"/>
    </row>
    <row r="11" spans="1:44" ht="20.25" customHeight="1" x14ac:dyDescent="0.15">
      <c r="A11" s="10"/>
      <c r="B11" s="8"/>
      <c r="C11" s="1124" t="s">
        <v>194</v>
      </c>
      <c r="D11" s="1124"/>
      <c r="E11" s="1124"/>
      <c r="F11" s="35"/>
      <c r="G11" s="1371">
        <v>9.1999999999999993</v>
      </c>
      <c r="H11" s="1372"/>
      <c r="I11" s="1373"/>
      <c r="J11" s="1240">
        <v>26021</v>
      </c>
      <c r="K11" s="1241"/>
      <c r="L11" s="1246"/>
      <c r="M11" s="1240">
        <v>11545</v>
      </c>
      <c r="N11" s="1241"/>
      <c r="O11" s="1246"/>
      <c r="P11" s="1240">
        <v>6211</v>
      </c>
      <c r="Q11" s="1241"/>
      <c r="R11" s="1246"/>
      <c r="S11" s="158">
        <f t="shared" si="0"/>
        <v>43777</v>
      </c>
      <c r="T11" s="1240">
        <v>6846</v>
      </c>
      <c r="U11" s="1241"/>
      <c r="V11" s="1246"/>
      <c r="W11" s="1240">
        <f t="shared" si="3"/>
        <v>50623</v>
      </c>
      <c r="X11" s="1241"/>
      <c r="Y11" s="1301"/>
      <c r="Z11" s="1371">
        <v>8</v>
      </c>
      <c r="AA11" s="1372"/>
      <c r="AB11" s="1373"/>
      <c r="AC11" s="1349">
        <v>22771</v>
      </c>
      <c r="AD11" s="1350"/>
      <c r="AE11" s="1351"/>
      <c r="AF11" s="1352">
        <v>10103</v>
      </c>
      <c r="AG11" s="1353"/>
      <c r="AH11" s="1354"/>
      <c r="AI11" s="1349">
        <v>5435</v>
      </c>
      <c r="AJ11" s="1350"/>
      <c r="AK11" s="1351"/>
      <c r="AL11" s="161">
        <f t="shared" si="1"/>
        <v>38309</v>
      </c>
      <c r="AM11" s="1349">
        <v>5990</v>
      </c>
      <c r="AN11" s="1350"/>
      <c r="AO11" s="1351"/>
      <c r="AP11" s="1240">
        <f t="shared" si="2"/>
        <v>44299</v>
      </c>
      <c r="AQ11" s="1241"/>
      <c r="AR11" s="1301"/>
    </row>
    <row r="12" spans="1:44" ht="20.25" customHeight="1" x14ac:dyDescent="0.15">
      <c r="A12" s="17"/>
      <c r="B12" s="19"/>
      <c r="C12" s="1124" t="s">
        <v>281</v>
      </c>
      <c r="D12" s="1124"/>
      <c r="E12" s="1124"/>
      <c r="F12" s="149"/>
      <c r="G12" s="1371">
        <v>0</v>
      </c>
      <c r="H12" s="1372"/>
      <c r="I12" s="1373"/>
      <c r="J12" s="1240">
        <v>0</v>
      </c>
      <c r="K12" s="1241"/>
      <c r="L12" s="1246"/>
      <c r="M12" s="1240">
        <v>0</v>
      </c>
      <c r="N12" s="1241"/>
      <c r="O12" s="1246"/>
      <c r="P12" s="1240">
        <v>0</v>
      </c>
      <c r="Q12" s="1241"/>
      <c r="R12" s="1246"/>
      <c r="S12" s="158">
        <f t="shared" si="0"/>
        <v>0</v>
      </c>
      <c r="T12" s="1240">
        <v>0</v>
      </c>
      <c r="U12" s="1241"/>
      <c r="V12" s="1246"/>
      <c r="W12" s="1240">
        <f t="shared" si="3"/>
        <v>0</v>
      </c>
      <c r="X12" s="1241"/>
      <c r="Y12" s="1301"/>
      <c r="Z12" s="1371">
        <v>0</v>
      </c>
      <c r="AA12" s="1372"/>
      <c r="AB12" s="1373"/>
      <c r="AC12" s="1349">
        <v>0</v>
      </c>
      <c r="AD12" s="1350"/>
      <c r="AE12" s="1351"/>
      <c r="AF12" s="1352">
        <v>0</v>
      </c>
      <c r="AG12" s="1353"/>
      <c r="AH12" s="1354"/>
      <c r="AI12" s="1349">
        <v>0</v>
      </c>
      <c r="AJ12" s="1350"/>
      <c r="AK12" s="1351"/>
      <c r="AL12" s="161">
        <f t="shared" si="1"/>
        <v>0</v>
      </c>
      <c r="AM12" s="1349">
        <v>0</v>
      </c>
      <c r="AN12" s="1350"/>
      <c r="AO12" s="1351"/>
      <c r="AP12" s="1240">
        <f t="shared" si="2"/>
        <v>0</v>
      </c>
      <c r="AQ12" s="1241"/>
      <c r="AR12" s="1301"/>
    </row>
    <row r="13" spans="1:44" ht="12" customHeight="1" x14ac:dyDescent="0.15">
      <c r="A13" s="10"/>
      <c r="B13" s="8"/>
      <c r="C13" s="8"/>
      <c r="D13" s="1399" t="s">
        <v>177</v>
      </c>
      <c r="E13" s="1399"/>
      <c r="F13" s="35"/>
      <c r="G13" s="1401">
        <v>0</v>
      </c>
      <c r="H13" s="1402"/>
      <c r="I13" s="1403"/>
      <c r="J13" s="1236">
        <v>0</v>
      </c>
      <c r="K13" s="1237"/>
      <c r="L13" s="1244"/>
      <c r="M13" s="1236">
        <v>0</v>
      </c>
      <c r="N13" s="1237"/>
      <c r="O13" s="1244"/>
      <c r="P13" s="1236">
        <v>0</v>
      </c>
      <c r="Q13" s="1237"/>
      <c r="R13" s="1244"/>
      <c r="S13" s="1394">
        <f t="shared" si="0"/>
        <v>0</v>
      </c>
      <c r="T13" s="1236">
        <v>0</v>
      </c>
      <c r="U13" s="1237"/>
      <c r="V13" s="1244"/>
      <c r="W13" s="1240">
        <f t="shared" si="3"/>
        <v>0</v>
      </c>
      <c r="X13" s="1241"/>
      <c r="Y13" s="1301"/>
      <c r="Z13" s="1374">
        <v>0</v>
      </c>
      <c r="AA13" s="1375"/>
      <c r="AB13" s="1376"/>
      <c r="AC13" s="1360">
        <v>0</v>
      </c>
      <c r="AD13" s="1361"/>
      <c r="AE13" s="1362"/>
      <c r="AF13" s="1380">
        <v>0</v>
      </c>
      <c r="AG13" s="1381"/>
      <c r="AH13" s="1382"/>
      <c r="AI13" s="1360">
        <v>0</v>
      </c>
      <c r="AJ13" s="1361"/>
      <c r="AK13" s="1362"/>
      <c r="AL13" s="1366">
        <f t="shared" si="1"/>
        <v>0</v>
      </c>
      <c r="AM13" s="1360">
        <v>0</v>
      </c>
      <c r="AN13" s="1361"/>
      <c r="AO13" s="1362"/>
      <c r="AP13" s="1240">
        <f t="shared" si="2"/>
        <v>0</v>
      </c>
      <c r="AQ13" s="1241"/>
      <c r="AR13" s="1301"/>
    </row>
    <row r="14" spans="1:44" ht="12" customHeight="1" x14ac:dyDescent="0.15">
      <c r="A14" s="10"/>
      <c r="B14" s="8"/>
      <c r="C14" s="8"/>
      <c r="D14" s="1400" t="s">
        <v>178</v>
      </c>
      <c r="E14" s="1400"/>
      <c r="F14" s="8"/>
      <c r="G14" s="1404"/>
      <c r="H14" s="1405"/>
      <c r="I14" s="1406"/>
      <c r="J14" s="1238"/>
      <c r="K14" s="1239"/>
      <c r="L14" s="1245"/>
      <c r="M14" s="1238"/>
      <c r="N14" s="1239"/>
      <c r="O14" s="1245"/>
      <c r="P14" s="1238"/>
      <c r="Q14" s="1239"/>
      <c r="R14" s="1245"/>
      <c r="S14" s="1395"/>
      <c r="T14" s="1238"/>
      <c r="U14" s="1239"/>
      <c r="V14" s="1245"/>
      <c r="W14" s="1240">
        <f t="shared" si="3"/>
        <v>0</v>
      </c>
      <c r="X14" s="1241"/>
      <c r="Y14" s="1301"/>
      <c r="Z14" s="1377"/>
      <c r="AA14" s="1378"/>
      <c r="AB14" s="1379"/>
      <c r="AC14" s="1363"/>
      <c r="AD14" s="1364"/>
      <c r="AE14" s="1365"/>
      <c r="AF14" s="1383"/>
      <c r="AG14" s="1384"/>
      <c r="AH14" s="1385"/>
      <c r="AI14" s="1363"/>
      <c r="AJ14" s="1364"/>
      <c r="AK14" s="1365"/>
      <c r="AL14" s="1367"/>
      <c r="AM14" s="1363"/>
      <c r="AN14" s="1364"/>
      <c r="AO14" s="1365"/>
      <c r="AP14" s="1240">
        <f t="shared" si="2"/>
        <v>0</v>
      </c>
      <c r="AQ14" s="1241"/>
      <c r="AR14" s="1301"/>
    </row>
    <row r="15" spans="1:44" ht="20.25" customHeight="1" x14ac:dyDescent="0.15">
      <c r="A15" s="26"/>
      <c r="B15" s="962" t="s">
        <v>146</v>
      </c>
      <c r="C15" s="962"/>
      <c r="D15" s="962"/>
      <c r="E15" s="962"/>
      <c r="F15" s="16"/>
      <c r="G15" s="1371">
        <v>0</v>
      </c>
      <c r="H15" s="1372"/>
      <c r="I15" s="1373"/>
      <c r="J15" s="1240">
        <v>0</v>
      </c>
      <c r="K15" s="1241"/>
      <c r="L15" s="1246"/>
      <c r="M15" s="1240">
        <v>0</v>
      </c>
      <c r="N15" s="1241"/>
      <c r="O15" s="1246"/>
      <c r="P15" s="1240">
        <v>0</v>
      </c>
      <c r="Q15" s="1241"/>
      <c r="R15" s="1246"/>
      <c r="S15" s="158">
        <f t="shared" si="0"/>
        <v>0</v>
      </c>
      <c r="T15" s="1240">
        <v>0</v>
      </c>
      <c r="U15" s="1241"/>
      <c r="V15" s="1246"/>
      <c r="W15" s="1240">
        <f t="shared" si="3"/>
        <v>0</v>
      </c>
      <c r="X15" s="1241"/>
      <c r="Y15" s="1301"/>
      <c r="Z15" s="1371">
        <v>0</v>
      </c>
      <c r="AA15" s="1372"/>
      <c r="AB15" s="1373"/>
      <c r="AC15" s="1349">
        <v>0</v>
      </c>
      <c r="AD15" s="1350"/>
      <c r="AE15" s="1351"/>
      <c r="AF15" s="1352">
        <v>0</v>
      </c>
      <c r="AG15" s="1353"/>
      <c r="AH15" s="1354"/>
      <c r="AI15" s="1349">
        <v>0</v>
      </c>
      <c r="AJ15" s="1350"/>
      <c r="AK15" s="1351"/>
      <c r="AL15" s="161">
        <f t="shared" si="1"/>
        <v>0</v>
      </c>
      <c r="AM15" s="1349">
        <v>0</v>
      </c>
      <c r="AN15" s="1350"/>
      <c r="AO15" s="1351"/>
      <c r="AP15" s="1240">
        <f t="shared" si="2"/>
        <v>0</v>
      </c>
      <c r="AQ15" s="1241"/>
      <c r="AR15" s="1301"/>
    </row>
    <row r="16" spans="1:44" ht="20.25" customHeight="1" x14ac:dyDescent="0.15">
      <c r="A16" s="17"/>
      <c r="B16" s="973" t="s">
        <v>147</v>
      </c>
      <c r="C16" s="973"/>
      <c r="D16" s="973"/>
      <c r="E16" s="973"/>
      <c r="F16" s="19"/>
      <c r="G16" s="1371">
        <f>SUM(G17:I18)</f>
        <v>9</v>
      </c>
      <c r="H16" s="1372"/>
      <c r="I16" s="1373"/>
      <c r="J16" s="1240">
        <f>SUM(J17:L18)</f>
        <v>47010</v>
      </c>
      <c r="K16" s="1241"/>
      <c r="L16" s="1246"/>
      <c r="M16" s="1240">
        <f>SUM(M17:O18)</f>
        <v>0</v>
      </c>
      <c r="N16" s="1241"/>
      <c r="O16" s="1246"/>
      <c r="P16" s="1240">
        <f>SUM(P17:R18)</f>
        <v>0</v>
      </c>
      <c r="Q16" s="1241"/>
      <c r="R16" s="1246"/>
      <c r="S16" s="158">
        <f t="shared" si="0"/>
        <v>47010</v>
      </c>
      <c r="T16" s="1240">
        <f>SUM(T17:V18)</f>
        <v>0</v>
      </c>
      <c r="U16" s="1241"/>
      <c r="V16" s="1246"/>
      <c r="W16" s="1240">
        <f t="shared" si="3"/>
        <v>47010</v>
      </c>
      <c r="X16" s="1241"/>
      <c r="Y16" s="1301"/>
      <c r="Z16" s="1371">
        <f>SUM(Z17:AB18)</f>
        <v>3</v>
      </c>
      <c r="AA16" s="1372"/>
      <c r="AB16" s="1373"/>
      <c r="AC16" s="1240">
        <f>SUM(AC17:AE18)</f>
        <v>31500</v>
      </c>
      <c r="AD16" s="1241"/>
      <c r="AE16" s="1246"/>
      <c r="AF16" s="1240">
        <f>SUM(AF17:AH18)</f>
        <v>0</v>
      </c>
      <c r="AG16" s="1241"/>
      <c r="AH16" s="1246"/>
      <c r="AI16" s="1240">
        <f>SUM(AI17:AK18)</f>
        <v>0</v>
      </c>
      <c r="AJ16" s="1241"/>
      <c r="AK16" s="1246"/>
      <c r="AL16" s="161">
        <f t="shared" si="1"/>
        <v>31500</v>
      </c>
      <c r="AM16" s="1240">
        <f>SUM(AM17:AO18)</f>
        <v>0</v>
      </c>
      <c r="AN16" s="1241"/>
      <c r="AO16" s="1246"/>
      <c r="AP16" s="1260">
        <f t="shared" si="2"/>
        <v>31500</v>
      </c>
      <c r="AQ16" s="1261"/>
      <c r="AR16" s="1339"/>
    </row>
    <row r="17" spans="1:44" ht="20.25" customHeight="1" x14ac:dyDescent="0.15">
      <c r="A17" s="10"/>
      <c r="B17" s="8"/>
      <c r="C17" s="8"/>
      <c r="D17" s="1214" t="s">
        <v>172</v>
      </c>
      <c r="E17" s="1214"/>
      <c r="F17" s="8"/>
      <c r="G17" s="1371">
        <v>8</v>
      </c>
      <c r="H17" s="1372"/>
      <c r="I17" s="1373"/>
      <c r="J17" s="1240">
        <v>45183</v>
      </c>
      <c r="K17" s="1241"/>
      <c r="L17" s="1246"/>
      <c r="M17" s="1240">
        <v>0</v>
      </c>
      <c r="N17" s="1241"/>
      <c r="O17" s="1246"/>
      <c r="P17" s="1240">
        <v>0</v>
      </c>
      <c r="Q17" s="1241"/>
      <c r="R17" s="1246"/>
      <c r="S17" s="158">
        <f t="shared" si="0"/>
        <v>45183</v>
      </c>
      <c r="T17" s="1240">
        <v>0</v>
      </c>
      <c r="U17" s="1241"/>
      <c r="V17" s="1246"/>
      <c r="W17" s="1240">
        <f t="shared" si="3"/>
        <v>45183</v>
      </c>
      <c r="X17" s="1241"/>
      <c r="Y17" s="1301"/>
      <c r="Z17" s="1371">
        <v>3</v>
      </c>
      <c r="AA17" s="1372"/>
      <c r="AB17" s="1373"/>
      <c r="AC17" s="1349">
        <v>31500</v>
      </c>
      <c r="AD17" s="1350"/>
      <c r="AE17" s="1351"/>
      <c r="AF17" s="1352">
        <v>0</v>
      </c>
      <c r="AG17" s="1353"/>
      <c r="AH17" s="1354"/>
      <c r="AI17" s="1349">
        <v>0</v>
      </c>
      <c r="AJ17" s="1350"/>
      <c r="AK17" s="1351"/>
      <c r="AL17" s="161">
        <f t="shared" si="1"/>
        <v>31500</v>
      </c>
      <c r="AM17" s="1349">
        <v>0</v>
      </c>
      <c r="AN17" s="1350"/>
      <c r="AO17" s="1351"/>
      <c r="AP17" s="1240">
        <f t="shared" si="2"/>
        <v>31500</v>
      </c>
      <c r="AQ17" s="1241"/>
      <c r="AR17" s="1301"/>
    </row>
    <row r="18" spans="1:44" ht="20.25" customHeight="1" x14ac:dyDescent="0.15">
      <c r="A18" s="17"/>
      <c r="B18" s="19"/>
      <c r="C18" s="19"/>
      <c r="D18" s="973" t="s">
        <v>175</v>
      </c>
      <c r="E18" s="973"/>
      <c r="F18" s="19"/>
      <c r="G18" s="1371">
        <v>1</v>
      </c>
      <c r="H18" s="1372"/>
      <c r="I18" s="1373"/>
      <c r="J18" s="1240">
        <v>1827</v>
      </c>
      <c r="K18" s="1241"/>
      <c r="L18" s="1246"/>
      <c r="M18" s="1240">
        <v>0</v>
      </c>
      <c r="N18" s="1241"/>
      <c r="O18" s="1246"/>
      <c r="P18" s="1240">
        <v>0</v>
      </c>
      <c r="Q18" s="1241"/>
      <c r="R18" s="1246"/>
      <c r="S18" s="158">
        <f t="shared" si="0"/>
        <v>1827</v>
      </c>
      <c r="T18" s="1240">
        <v>0</v>
      </c>
      <c r="U18" s="1241"/>
      <c r="V18" s="1246"/>
      <c r="W18" s="1240">
        <f t="shared" si="3"/>
        <v>1827</v>
      </c>
      <c r="X18" s="1241"/>
      <c r="Y18" s="1301"/>
      <c r="Z18" s="1371">
        <v>0</v>
      </c>
      <c r="AA18" s="1372"/>
      <c r="AB18" s="1373"/>
      <c r="AC18" s="1349">
        <f>SUM(Q18+U18+X18+AA18)</f>
        <v>0</v>
      </c>
      <c r="AD18" s="1350"/>
      <c r="AE18" s="1351"/>
      <c r="AF18" s="1352">
        <v>0</v>
      </c>
      <c r="AG18" s="1353"/>
      <c r="AH18" s="1354"/>
      <c r="AI18" s="1349">
        <v>0</v>
      </c>
      <c r="AJ18" s="1350"/>
      <c r="AK18" s="1351"/>
      <c r="AL18" s="161">
        <f t="shared" si="1"/>
        <v>0</v>
      </c>
      <c r="AM18" s="1349">
        <v>0</v>
      </c>
      <c r="AN18" s="1350"/>
      <c r="AO18" s="1351"/>
      <c r="AP18" s="1240">
        <f t="shared" si="2"/>
        <v>0</v>
      </c>
      <c r="AQ18" s="1241"/>
      <c r="AR18" s="1301"/>
    </row>
    <row r="19" spans="1:44" ht="20.25" customHeight="1" x14ac:dyDescent="0.15">
      <c r="A19" s="25"/>
      <c r="B19" s="1016" t="s">
        <v>176</v>
      </c>
      <c r="C19" s="1016"/>
      <c r="D19" s="1016"/>
      <c r="E19" s="1016"/>
      <c r="F19" s="27"/>
      <c r="G19" s="1396">
        <f>G7+G10+G15+G16</f>
        <v>110</v>
      </c>
      <c r="H19" s="1397"/>
      <c r="I19" s="1398"/>
      <c r="J19" s="1258">
        <f>J7+J10+J15+J16</f>
        <v>327532</v>
      </c>
      <c r="K19" s="1259"/>
      <c r="L19" s="1282"/>
      <c r="M19" s="1258">
        <f>M7+M10+M15+M16</f>
        <v>102726</v>
      </c>
      <c r="N19" s="1259"/>
      <c r="O19" s="1282"/>
      <c r="P19" s="1258">
        <f>P7+P10+P15+P16</f>
        <v>62464</v>
      </c>
      <c r="Q19" s="1259"/>
      <c r="R19" s="1282"/>
      <c r="S19" s="159">
        <f>SUM(J19:R19)</f>
        <v>492722</v>
      </c>
      <c r="T19" s="1258">
        <f>T7+T10+T15+T16</f>
        <v>58567</v>
      </c>
      <c r="U19" s="1259"/>
      <c r="V19" s="1282"/>
      <c r="W19" s="1258">
        <f t="shared" si="3"/>
        <v>551289</v>
      </c>
      <c r="X19" s="1259"/>
      <c r="Y19" s="1340"/>
      <c r="Z19" s="1396">
        <f>Z7+Z10+Z15+Z16</f>
        <v>98</v>
      </c>
      <c r="AA19" s="1397"/>
      <c r="AB19" s="1398"/>
      <c r="AC19" s="1357">
        <f>AC7+AC10+AC15+AC16</f>
        <v>301896</v>
      </c>
      <c r="AD19" s="1358"/>
      <c r="AE19" s="1359"/>
      <c r="AF19" s="1357">
        <f>AF7+AF10+AF15+AF16</f>
        <v>101233</v>
      </c>
      <c r="AG19" s="1358"/>
      <c r="AH19" s="1359"/>
      <c r="AI19" s="1357">
        <f>AI7+AI10+AI15+AI16</f>
        <v>60312</v>
      </c>
      <c r="AJ19" s="1358"/>
      <c r="AK19" s="1359"/>
      <c r="AL19" s="154">
        <f>SUM(AC19:AK19)</f>
        <v>463441</v>
      </c>
      <c r="AM19" s="1357">
        <f>AM7+AM10+AM15+AM16</f>
        <v>53589</v>
      </c>
      <c r="AN19" s="1358"/>
      <c r="AO19" s="1359"/>
      <c r="AP19" s="1258">
        <f t="shared" si="2"/>
        <v>517030</v>
      </c>
      <c r="AQ19" s="1259"/>
      <c r="AR19" s="1340"/>
    </row>
    <row r="20" spans="1:44" x14ac:dyDescent="0.15">
      <c r="A20" s="10"/>
      <c r="B20" s="8"/>
      <c r="C20" s="8"/>
      <c r="D20" s="8"/>
      <c r="E20" s="8"/>
      <c r="F20" s="8"/>
      <c r="G20" s="8"/>
      <c r="H20" s="8"/>
      <c r="I20" s="8"/>
      <c r="J20" s="8"/>
      <c r="K20" s="8"/>
      <c r="L20" s="8"/>
      <c r="M20" s="8"/>
      <c r="N20" s="8"/>
      <c r="O20" s="8"/>
      <c r="P20" s="8"/>
      <c r="Q20" s="8"/>
      <c r="R20" s="8"/>
      <c r="S20" s="8"/>
      <c r="T20" s="8"/>
      <c r="U20" s="8"/>
      <c r="V20" s="8"/>
      <c r="W20" s="8"/>
      <c r="X20" s="148" t="s">
        <v>191</v>
      </c>
      <c r="Y20" s="8"/>
      <c r="Z20" s="53"/>
      <c r="AA20" s="39"/>
      <c r="AB20" s="39"/>
      <c r="AC20" s="39"/>
      <c r="AD20" s="39"/>
      <c r="AE20" s="39"/>
      <c r="AF20" s="39"/>
      <c r="AG20" s="39"/>
      <c r="AH20" s="39"/>
      <c r="AI20" s="39"/>
      <c r="AJ20" s="39"/>
      <c r="AK20" s="39"/>
      <c r="AL20" s="39"/>
      <c r="AM20" s="39"/>
      <c r="AN20" s="39"/>
      <c r="AO20" s="39"/>
      <c r="AP20" s="39"/>
      <c r="AQ20" s="39"/>
      <c r="AR20" s="54"/>
    </row>
    <row r="21" spans="1:44" ht="13.5" customHeight="1" x14ac:dyDescent="0.15">
      <c r="A21" s="10"/>
      <c r="V21" s="30"/>
      <c r="W21" s="30"/>
      <c r="X21" s="8"/>
      <c r="Y21" s="8"/>
      <c r="Z21" s="10"/>
      <c r="AA21" s="8"/>
      <c r="AB21" s="8"/>
      <c r="AC21" s="8"/>
      <c r="AD21" s="8"/>
      <c r="AE21" s="8"/>
      <c r="AF21" s="8"/>
      <c r="AG21" s="8"/>
      <c r="AH21" s="8"/>
      <c r="AI21" s="8"/>
      <c r="AJ21" s="8"/>
      <c r="AK21" s="8"/>
      <c r="AL21" s="8"/>
      <c r="AM21" s="8"/>
      <c r="AN21" s="8"/>
      <c r="AO21" s="8"/>
      <c r="AP21" s="8"/>
      <c r="AQ21" s="8"/>
      <c r="AR21" s="24"/>
    </row>
    <row r="22" spans="1:44" ht="12.75" customHeight="1" x14ac:dyDescent="0.15">
      <c r="A22" s="10"/>
      <c r="B22" s="63" t="s">
        <v>220</v>
      </c>
      <c r="D22" s="63" t="s">
        <v>301</v>
      </c>
      <c r="Q22" s="97" t="s">
        <v>81</v>
      </c>
      <c r="R22" s="62" t="s">
        <v>187</v>
      </c>
      <c r="S22" s="30" t="s">
        <v>179</v>
      </c>
      <c r="T22" s="30"/>
      <c r="U22" s="30"/>
      <c r="V22" s="30"/>
      <c r="W22" s="30"/>
      <c r="X22" s="8"/>
      <c r="Y22" s="8"/>
      <c r="Z22" s="10"/>
      <c r="AA22" s="30" t="s">
        <v>851</v>
      </c>
      <c r="AB22" s="8"/>
      <c r="AC22" s="8" t="s">
        <v>282</v>
      </c>
      <c r="AD22" s="8"/>
      <c r="AE22" s="8"/>
      <c r="AF22" s="8"/>
      <c r="AG22" s="8"/>
      <c r="AH22" s="8"/>
      <c r="AI22" s="8"/>
      <c r="AJ22" s="8"/>
      <c r="AK22" s="8"/>
      <c r="AL22" s="8"/>
      <c r="AM22" s="8"/>
      <c r="AN22" s="8"/>
      <c r="AO22" s="8"/>
      <c r="AP22" s="8"/>
      <c r="AQ22" s="8"/>
      <c r="AR22" s="24"/>
    </row>
    <row r="23" spans="1:44" ht="8.25" customHeight="1" x14ac:dyDescent="0.15">
      <c r="A23" s="10"/>
      <c r="S23" s="155">
        <v>12</v>
      </c>
      <c r="V23" s="30"/>
      <c r="W23" s="30"/>
      <c r="Y23" s="8"/>
      <c r="Z23" s="10"/>
      <c r="AA23" s="8"/>
      <c r="AB23" s="8"/>
      <c r="AC23" s="8"/>
      <c r="AD23" s="8"/>
      <c r="AE23" s="8"/>
      <c r="AF23" s="8"/>
      <c r="AG23" s="8"/>
      <c r="AH23" s="8"/>
      <c r="AI23" s="8"/>
      <c r="AJ23" s="8"/>
      <c r="AK23" s="8"/>
      <c r="AL23" s="8"/>
      <c r="AM23" s="8"/>
      <c r="AN23" s="8"/>
      <c r="AO23" s="8"/>
      <c r="AP23" s="8"/>
      <c r="AQ23" s="8"/>
      <c r="AR23" s="24"/>
    </row>
    <row r="24" spans="1:44" ht="7.5" customHeight="1" x14ac:dyDescent="0.15">
      <c r="A24" s="10"/>
      <c r="Q24" s="63"/>
      <c r="R24" s="64"/>
      <c r="S24" s="64"/>
      <c r="U24" s="30"/>
      <c r="V24" s="30"/>
      <c r="W24" s="30"/>
      <c r="Y24" s="8"/>
      <c r="Z24" s="10"/>
      <c r="AA24" s="8"/>
      <c r="AB24" s="8"/>
      <c r="AC24" s="8"/>
      <c r="AD24" s="8"/>
      <c r="AE24" s="8"/>
      <c r="AF24" s="8"/>
      <c r="AG24" s="8"/>
      <c r="AH24" s="8"/>
      <c r="AI24" s="8"/>
      <c r="AJ24" s="8"/>
      <c r="AK24" s="8"/>
      <c r="AL24" s="8"/>
      <c r="AM24" s="8"/>
      <c r="AN24" s="8"/>
      <c r="AO24" s="8"/>
      <c r="AP24" s="8"/>
      <c r="AQ24" s="8"/>
      <c r="AR24" s="24"/>
    </row>
    <row r="25" spans="1:44" x14ac:dyDescent="0.15">
      <c r="A25" s="10"/>
      <c r="U25" s="95"/>
      <c r="Y25" s="8"/>
      <c r="Z25" s="10"/>
      <c r="AA25" s="6" t="s">
        <v>183</v>
      </c>
      <c r="AB25" s="8"/>
      <c r="AC25" s="8" t="s">
        <v>226</v>
      </c>
      <c r="AD25" s="8"/>
      <c r="AE25" s="8"/>
      <c r="AF25" s="8"/>
      <c r="AG25" s="8"/>
      <c r="AH25" s="8"/>
      <c r="AI25" s="8"/>
      <c r="AJ25" s="8"/>
      <c r="AK25" s="8"/>
      <c r="AL25" s="8"/>
      <c r="AM25" s="8"/>
      <c r="AN25" s="8"/>
      <c r="AO25" s="8"/>
      <c r="AP25" s="8"/>
      <c r="AQ25" s="8"/>
      <c r="AR25" s="24"/>
    </row>
    <row r="26" spans="1:44" ht="13.5" customHeight="1" x14ac:dyDescent="0.15">
      <c r="A26" s="10"/>
      <c r="D26" s="55" t="s">
        <v>302</v>
      </c>
      <c r="Y26" s="8"/>
      <c r="Z26" s="10"/>
      <c r="AA26" s="8"/>
      <c r="AB26" s="8"/>
      <c r="AC26" s="8"/>
      <c r="AD26" s="8"/>
      <c r="AE26" s="8"/>
      <c r="AF26" s="8"/>
      <c r="AG26" s="8"/>
      <c r="AH26" s="8"/>
      <c r="AI26" s="8"/>
      <c r="AJ26" s="8"/>
      <c r="AK26" s="8"/>
      <c r="AL26" s="8"/>
      <c r="AM26" s="8"/>
      <c r="AN26" s="8"/>
      <c r="AO26" s="8"/>
      <c r="AP26" s="8"/>
      <c r="AQ26" s="8"/>
      <c r="AR26" s="24"/>
    </row>
    <row r="27" spans="1:44" ht="10.5" customHeight="1" x14ac:dyDescent="0.15">
      <c r="A27" s="10"/>
      <c r="D27" s="1" t="s">
        <v>184</v>
      </c>
      <c r="Y27" s="8"/>
      <c r="Z27" s="10"/>
      <c r="AA27" s="6" t="s">
        <v>185</v>
      </c>
      <c r="AB27" s="8"/>
      <c r="AC27" s="8" t="s">
        <v>188</v>
      </c>
      <c r="AD27" s="8"/>
      <c r="AE27" s="8"/>
      <c r="AF27" s="8"/>
      <c r="AG27" s="8"/>
      <c r="AH27" s="8"/>
      <c r="AI27" s="8"/>
      <c r="AJ27" s="8"/>
      <c r="AK27" s="8"/>
      <c r="AL27" s="8"/>
      <c r="AM27" s="8"/>
      <c r="AN27" s="8"/>
      <c r="AO27" s="8"/>
      <c r="AP27" s="8"/>
      <c r="AQ27" s="8"/>
      <c r="AR27" s="24"/>
    </row>
    <row r="28" spans="1:44" ht="13.5" customHeight="1" x14ac:dyDescent="0.15">
      <c r="A28" s="10"/>
      <c r="D28" s="1355" t="s">
        <v>303</v>
      </c>
      <c r="E28" s="1355"/>
      <c r="F28" s="1355"/>
      <c r="G28" s="1355"/>
      <c r="H28" s="1355"/>
      <c r="I28" s="28"/>
      <c r="K28" s="63"/>
      <c r="L28" s="63"/>
      <c r="M28" s="63"/>
      <c r="N28" s="63"/>
      <c r="O28" s="63"/>
      <c r="P28" s="63"/>
      <c r="Q28" s="63"/>
      <c r="R28" s="63"/>
      <c r="S28" s="63"/>
      <c r="T28" s="63"/>
      <c r="U28" s="63"/>
      <c r="V28" s="63"/>
      <c r="W28" s="63"/>
      <c r="Y28" s="8"/>
      <c r="Z28" s="10"/>
      <c r="AA28" s="8"/>
      <c r="AB28" s="8"/>
      <c r="AC28" s="8"/>
      <c r="AD28" s="8"/>
      <c r="AE28" s="8"/>
      <c r="AF28" s="8"/>
      <c r="AG28" s="8"/>
      <c r="AH28" s="8"/>
      <c r="AI28" s="8"/>
      <c r="AJ28" s="8"/>
      <c r="AK28" s="8"/>
      <c r="AL28" s="8"/>
      <c r="AM28" s="8"/>
      <c r="AN28" s="8"/>
      <c r="AO28" s="8"/>
      <c r="AP28" s="8"/>
      <c r="AQ28" s="8"/>
      <c r="AR28" s="24"/>
    </row>
    <row r="29" spans="1:44" ht="11.25" customHeight="1" x14ac:dyDescent="0.15">
      <c r="A29" s="10"/>
      <c r="Y29" s="8"/>
      <c r="Z29" s="10"/>
      <c r="AA29" s="8"/>
      <c r="AB29" s="8"/>
      <c r="AC29" s="8"/>
      <c r="AD29" s="8"/>
      <c r="AE29" s="8"/>
      <c r="AF29" s="30"/>
      <c r="AG29" s="8"/>
      <c r="AH29" s="8"/>
      <c r="AI29" s="95"/>
      <c r="AJ29" s="95"/>
      <c r="AK29" s="8"/>
      <c r="AL29" s="8"/>
      <c r="AM29" s="8"/>
      <c r="AN29" s="8"/>
      <c r="AO29" s="8"/>
      <c r="AP29" s="8"/>
      <c r="AQ29" s="8"/>
      <c r="AR29" s="24"/>
    </row>
    <row r="30" spans="1:44" ht="13.5" customHeight="1" x14ac:dyDescent="0.15">
      <c r="A30" s="10"/>
      <c r="D30" s="28" t="s">
        <v>298</v>
      </c>
      <c r="E30" s="1355" t="s">
        <v>304</v>
      </c>
      <c r="F30" s="1355"/>
      <c r="G30" s="1355"/>
      <c r="H30" s="1355"/>
      <c r="I30" s="28"/>
      <c r="K30" s="164">
        <v>0</v>
      </c>
      <c r="L30" s="1393" t="s">
        <v>314</v>
      </c>
      <c r="M30" s="1393"/>
      <c r="N30" s="97" t="s">
        <v>82</v>
      </c>
      <c r="O30" s="63"/>
      <c r="P30" s="1355"/>
      <c r="Q30" s="1355"/>
      <c r="R30" s="1355"/>
      <c r="S30" s="1355"/>
      <c r="T30" s="1355"/>
      <c r="U30" s="1355"/>
      <c r="V30" s="1355"/>
      <c r="W30" s="1355"/>
      <c r="X30" s="1355"/>
      <c r="Y30" s="8"/>
      <c r="Z30" s="10"/>
      <c r="AA30" s="8"/>
      <c r="AB30" s="1131" t="s">
        <v>298</v>
      </c>
      <c r="AC30" s="1131"/>
      <c r="AD30" s="1356" t="s">
        <v>305</v>
      </c>
      <c r="AE30" s="1356"/>
      <c r="AF30" s="1356"/>
      <c r="AG30" s="162">
        <v>0</v>
      </c>
      <c r="AH30" s="1131" t="s">
        <v>227</v>
      </c>
      <c r="AI30" s="1131"/>
      <c r="AJ30" s="78" t="s">
        <v>86</v>
      </c>
      <c r="AK30" s="78"/>
      <c r="AL30" s="78"/>
      <c r="AM30" s="78"/>
      <c r="AN30" s="78"/>
      <c r="AO30" s="78"/>
      <c r="AP30" s="78"/>
      <c r="AQ30" s="8"/>
      <c r="AR30" s="24"/>
    </row>
    <row r="31" spans="1:44" ht="11.25" customHeight="1" x14ac:dyDescent="0.15">
      <c r="A31" s="10"/>
      <c r="D31" s="28"/>
      <c r="E31" s="48"/>
      <c r="G31" s="55"/>
      <c r="N31" s="63"/>
      <c r="O31" s="63"/>
      <c r="P31" s="1355"/>
      <c r="Q31" s="1355"/>
      <c r="R31" s="1355"/>
      <c r="S31" s="1355"/>
      <c r="T31" s="1355"/>
      <c r="U31" s="1355"/>
      <c r="V31" s="1355"/>
      <c r="W31" s="1355"/>
      <c r="X31" s="1355"/>
      <c r="Y31" s="8"/>
      <c r="Z31" s="10"/>
      <c r="AA31" s="8"/>
      <c r="AB31" s="78"/>
      <c r="AC31" s="78"/>
      <c r="AD31" s="78"/>
      <c r="AE31" s="8"/>
      <c r="AF31" s="8"/>
      <c r="AG31" s="8"/>
      <c r="AH31" s="8"/>
      <c r="AI31" s="8"/>
      <c r="AJ31" s="8"/>
      <c r="AK31" s="8"/>
      <c r="AL31" s="8"/>
      <c r="AM31" s="1131"/>
      <c r="AN31" s="1131"/>
      <c r="AO31" s="1131"/>
      <c r="AP31" s="1131"/>
      <c r="AQ31" s="1131"/>
      <c r="AR31" s="1196"/>
    </row>
    <row r="32" spans="1:44" ht="13.5" customHeight="1" x14ac:dyDescent="0.15">
      <c r="A32" s="10"/>
      <c r="D32" s="28"/>
      <c r="E32" s="1355"/>
      <c r="F32" s="1355"/>
      <c r="G32" s="1355"/>
      <c r="H32" s="1355"/>
      <c r="L32"/>
      <c r="M32" s="1355"/>
      <c r="N32" s="1355"/>
      <c r="P32" s="1393"/>
      <c r="Q32" s="1393"/>
      <c r="R32" s="1393"/>
      <c r="S32" s="1393"/>
      <c r="T32" s="1393"/>
      <c r="U32" s="1393"/>
      <c r="V32" s="1393"/>
      <c r="W32" s="1393"/>
      <c r="X32" s="1393"/>
      <c r="Y32" s="8"/>
      <c r="Z32" s="10"/>
      <c r="AA32" s="8"/>
      <c r="AB32" s="1131"/>
      <c r="AC32" s="1131"/>
      <c r="AD32" s="1131"/>
      <c r="AE32" s="1131"/>
      <c r="AF32" s="1131"/>
      <c r="AG32" s="8"/>
      <c r="AH32" s="8"/>
      <c r="AI32" s="1356"/>
      <c r="AJ32" s="1356"/>
      <c r="AK32" s="8"/>
      <c r="AL32" s="8"/>
      <c r="AM32" s="1131"/>
      <c r="AN32" s="1131"/>
      <c r="AO32" s="1131"/>
      <c r="AP32" s="1131"/>
      <c r="AQ32" s="1131"/>
      <c r="AR32" s="1196"/>
    </row>
    <row r="33" spans="1:44" ht="13.5" customHeight="1" x14ac:dyDescent="0.15">
      <c r="A33" s="10"/>
      <c r="D33" s="28" t="s">
        <v>298</v>
      </c>
      <c r="E33" s="1355" t="s">
        <v>299</v>
      </c>
      <c r="F33" s="1355"/>
      <c r="G33" s="1355"/>
      <c r="H33" s="1355"/>
      <c r="K33" s="1">
        <v>4.05</v>
      </c>
      <c r="L33"/>
      <c r="M33" s="1355" t="s">
        <v>313</v>
      </c>
      <c r="N33" s="1355"/>
      <c r="P33" s="1393"/>
      <c r="Q33" s="1393"/>
      <c r="R33" s="1393"/>
      <c r="S33" s="1393"/>
      <c r="T33" s="1393"/>
      <c r="U33" s="1393"/>
      <c r="V33" s="1393"/>
      <c r="W33" s="1393"/>
      <c r="X33" s="1393"/>
      <c r="Y33" s="8"/>
      <c r="Z33" s="10"/>
      <c r="AA33" s="8"/>
      <c r="AB33" s="1131" t="s">
        <v>298</v>
      </c>
      <c r="AC33" s="1131"/>
      <c r="AD33" s="1131" t="s">
        <v>306</v>
      </c>
      <c r="AE33" s="1131"/>
      <c r="AF33" s="1131"/>
      <c r="AG33" s="8">
        <v>4.05</v>
      </c>
      <c r="AH33" s="8"/>
      <c r="AI33" s="1356" t="s">
        <v>313</v>
      </c>
      <c r="AJ33" s="1356"/>
      <c r="AK33" s="8"/>
      <c r="AL33" s="8"/>
      <c r="AM33" s="8"/>
      <c r="AN33" s="8"/>
      <c r="AO33" s="8"/>
      <c r="AP33" s="8"/>
      <c r="AQ33" s="8"/>
      <c r="AR33" s="24"/>
    </row>
    <row r="34" spans="1:44" ht="11.25" customHeight="1" x14ac:dyDescent="0.15">
      <c r="A34" s="10"/>
      <c r="D34" s="28"/>
      <c r="E34" s="48"/>
      <c r="G34" s="55"/>
      <c r="P34" s="1393"/>
      <c r="Q34" s="1393"/>
      <c r="R34" s="1393"/>
      <c r="S34" s="1393"/>
      <c r="T34" s="1393"/>
      <c r="U34" s="1393"/>
      <c r="V34" s="1393"/>
      <c r="W34" s="1393"/>
      <c r="X34" s="1393"/>
      <c r="Y34" s="8"/>
      <c r="Z34" s="10"/>
      <c r="AA34" s="8"/>
      <c r="AB34" s="78"/>
      <c r="AC34" s="78"/>
      <c r="AD34" s="78"/>
      <c r="AE34" s="8"/>
      <c r="AF34" s="8"/>
      <c r="AG34" s="8"/>
      <c r="AH34" s="8"/>
      <c r="AI34" s="8"/>
      <c r="AJ34" s="8"/>
      <c r="AK34" s="8"/>
      <c r="AL34" s="8"/>
      <c r="AM34" s="8"/>
      <c r="AN34" s="8"/>
      <c r="AO34" s="8"/>
      <c r="AP34" s="8"/>
      <c r="AQ34" s="8"/>
      <c r="AR34" s="24"/>
    </row>
    <row r="35" spans="1:44" ht="12.75" customHeight="1" x14ac:dyDescent="0.15">
      <c r="A35" s="10"/>
      <c r="D35" s="28" t="s">
        <v>298</v>
      </c>
      <c r="E35" s="1415" t="s">
        <v>300</v>
      </c>
      <c r="F35" s="1415"/>
      <c r="G35" s="1415"/>
      <c r="H35" s="1415"/>
      <c r="K35" s="125">
        <v>30000</v>
      </c>
      <c r="L35"/>
      <c r="M35" s="1355" t="s">
        <v>186</v>
      </c>
      <c r="N35" s="1355"/>
      <c r="P35" s="1393"/>
      <c r="Q35" s="1393"/>
      <c r="R35" s="1393"/>
      <c r="S35" s="1393"/>
      <c r="T35" s="1393"/>
      <c r="U35" s="1393"/>
      <c r="V35" s="1393"/>
      <c r="W35" s="1393"/>
      <c r="X35" s="1393"/>
      <c r="Y35" s="8"/>
      <c r="Z35" s="10"/>
      <c r="AA35" s="8"/>
      <c r="AB35" s="1131" t="s">
        <v>298</v>
      </c>
      <c r="AC35" s="1131"/>
      <c r="AD35" s="1414" t="s">
        <v>307</v>
      </c>
      <c r="AE35" s="1414"/>
      <c r="AF35" s="1414"/>
      <c r="AG35" s="163">
        <v>0</v>
      </c>
      <c r="AH35" s="8"/>
      <c r="AI35" s="1356" t="s">
        <v>186</v>
      </c>
      <c r="AJ35" s="1356"/>
      <c r="AK35" s="8"/>
      <c r="AL35" s="8"/>
      <c r="AM35" s="8"/>
      <c r="AN35" s="8"/>
      <c r="AO35" s="8"/>
      <c r="AP35" s="8"/>
      <c r="AQ35" s="8"/>
      <c r="AR35" s="24"/>
    </row>
    <row r="36" spans="1:44" ht="12" customHeight="1" x14ac:dyDescent="0.15">
      <c r="A36" s="10"/>
      <c r="F36" s="48"/>
      <c r="G36" s="48"/>
      <c r="H36" s="48"/>
      <c r="I36" s="48"/>
      <c r="N36" s="28"/>
      <c r="Y36" s="8"/>
      <c r="Z36" s="10"/>
      <c r="AA36" s="8"/>
      <c r="AB36" s="8"/>
      <c r="AC36" s="8"/>
      <c r="AD36" s="8"/>
      <c r="AE36" s="8"/>
      <c r="AF36" s="8"/>
      <c r="AG36" s="8"/>
      <c r="AH36" s="8"/>
      <c r="AI36" s="8"/>
      <c r="AJ36" s="8"/>
      <c r="AK36" s="8"/>
      <c r="AL36" s="8"/>
      <c r="AM36" s="8"/>
      <c r="AN36" s="8"/>
      <c r="AO36" s="8"/>
      <c r="AP36" s="8"/>
      <c r="AQ36" s="8"/>
      <c r="AR36" s="24"/>
    </row>
    <row r="37" spans="1:44" x14ac:dyDescent="0.15">
      <c r="A37" s="32"/>
      <c r="B37" s="11"/>
      <c r="C37" s="11"/>
      <c r="D37" s="11"/>
      <c r="E37" s="11"/>
      <c r="F37" s="11"/>
      <c r="G37" s="11"/>
      <c r="H37" s="11"/>
      <c r="I37" s="11"/>
      <c r="J37" s="11"/>
      <c r="K37" s="11"/>
      <c r="L37" s="11"/>
      <c r="M37" s="11"/>
      <c r="N37" s="11"/>
      <c r="O37" s="11"/>
      <c r="P37" s="11"/>
      <c r="Q37" s="11"/>
      <c r="R37" s="11"/>
      <c r="S37" s="11"/>
      <c r="T37" s="11"/>
      <c r="U37" s="11"/>
      <c r="V37" s="11"/>
      <c r="W37" s="11"/>
      <c r="X37" s="11"/>
      <c r="Y37" s="11"/>
      <c r="Z37" s="32"/>
      <c r="AA37" s="11"/>
      <c r="AB37" s="11"/>
      <c r="AC37" s="11"/>
      <c r="AD37" s="11"/>
      <c r="AE37" s="11"/>
      <c r="AF37" s="11"/>
      <c r="AG37" s="11"/>
      <c r="AH37" s="11"/>
      <c r="AI37" s="11"/>
      <c r="AJ37" s="11"/>
      <c r="AK37" s="11"/>
      <c r="AL37" s="11"/>
      <c r="AM37" s="11"/>
      <c r="AN37" s="11"/>
      <c r="AO37" s="11"/>
      <c r="AP37" s="11"/>
      <c r="AQ37" s="11"/>
      <c r="AR37" s="34"/>
    </row>
  </sheetData>
  <mergeCells count="197">
    <mergeCell ref="E35:H35"/>
    <mergeCell ref="E33:H33"/>
    <mergeCell ref="B19:E19"/>
    <mergeCell ref="D18:E18"/>
    <mergeCell ref="G18:I18"/>
    <mergeCell ref="D28:H28"/>
    <mergeCell ref="P30:X30"/>
    <mergeCell ref="E30:H30"/>
    <mergeCell ref="G19:I19"/>
    <mergeCell ref="P19:R19"/>
    <mergeCell ref="P18:R18"/>
    <mergeCell ref="E32:H32"/>
    <mergeCell ref="M32:N32"/>
    <mergeCell ref="AI33:AJ33"/>
    <mergeCell ref="AD30:AF30"/>
    <mergeCell ref="AD33:AF33"/>
    <mergeCell ref="AB30:AC30"/>
    <mergeCell ref="AB33:AC33"/>
    <mergeCell ref="AI35:AJ35"/>
    <mergeCell ref="P33:X33"/>
    <mergeCell ref="P34:X34"/>
    <mergeCell ref="P35:X35"/>
    <mergeCell ref="AD35:AF35"/>
    <mergeCell ref="AB35:AC35"/>
    <mergeCell ref="AB32:AC32"/>
    <mergeCell ref="P32:X32"/>
    <mergeCell ref="A2:AR2"/>
    <mergeCell ref="A3:C3"/>
    <mergeCell ref="G6:I6"/>
    <mergeCell ref="B5:E6"/>
    <mergeCell ref="G5:Y5"/>
    <mergeCell ref="T6:V6"/>
    <mergeCell ref="Z6:AB6"/>
    <mergeCell ref="Z5:AR5"/>
    <mergeCell ref="AM6:AO6"/>
    <mergeCell ref="G7:I7"/>
    <mergeCell ref="G8:I8"/>
    <mergeCell ref="G9:I9"/>
    <mergeCell ref="D17:E17"/>
    <mergeCell ref="D13:E13"/>
    <mergeCell ref="B15:E15"/>
    <mergeCell ref="B16:E16"/>
    <mergeCell ref="D14:E14"/>
    <mergeCell ref="G10:I10"/>
    <mergeCell ref="G11:I11"/>
    <mergeCell ref="B7:E7"/>
    <mergeCell ref="B10:E10"/>
    <mergeCell ref="G17:I17"/>
    <mergeCell ref="G13:I14"/>
    <mergeCell ref="G12:I12"/>
    <mergeCell ref="G15:I15"/>
    <mergeCell ref="G16:I16"/>
    <mergeCell ref="C8:E8"/>
    <mergeCell ref="C9:E9"/>
    <mergeCell ref="C11:E11"/>
    <mergeCell ref="C12:E12"/>
    <mergeCell ref="J15:L15"/>
    <mergeCell ref="M16:O16"/>
    <mergeCell ref="M11:O11"/>
    <mergeCell ref="M12:O12"/>
    <mergeCell ref="J11:L11"/>
    <mergeCell ref="AC19:AE19"/>
    <mergeCell ref="AC15:AE15"/>
    <mergeCell ref="AC16:AE16"/>
    <mergeCell ref="AC17:AE17"/>
    <mergeCell ref="AC18:AE18"/>
    <mergeCell ref="W19:Y19"/>
    <mergeCell ref="T18:V18"/>
    <mergeCell ref="T19:V19"/>
    <mergeCell ref="Z19:AB19"/>
    <mergeCell ref="Z18:AB18"/>
    <mergeCell ref="P17:R17"/>
    <mergeCell ref="M17:O17"/>
    <mergeCell ref="J10:L10"/>
    <mergeCell ref="M10:O10"/>
    <mergeCell ref="J12:L12"/>
    <mergeCell ref="T17:V17"/>
    <mergeCell ref="M35:N35"/>
    <mergeCell ref="M18:O18"/>
    <mergeCell ref="L30:M30"/>
    <mergeCell ref="J19:L19"/>
    <mergeCell ref="J18:L18"/>
    <mergeCell ref="M19:O19"/>
    <mergeCell ref="M33:N33"/>
    <mergeCell ref="P10:R10"/>
    <mergeCell ref="J16:L16"/>
    <mergeCell ref="J13:L14"/>
    <mergeCell ref="M13:O14"/>
    <mergeCell ref="P12:R12"/>
    <mergeCell ref="P11:R11"/>
    <mergeCell ref="P13:R14"/>
    <mergeCell ref="T13:V14"/>
    <mergeCell ref="S13:S14"/>
    <mergeCell ref="P15:R15"/>
    <mergeCell ref="P16:R16"/>
    <mergeCell ref="M15:O15"/>
    <mergeCell ref="J17:L17"/>
    <mergeCell ref="J7:L7"/>
    <mergeCell ref="M7:O7"/>
    <mergeCell ref="J8:L8"/>
    <mergeCell ref="M8:O8"/>
    <mergeCell ref="P8:R8"/>
    <mergeCell ref="W7:Y7"/>
    <mergeCell ref="W8:Y8"/>
    <mergeCell ref="M9:O9"/>
    <mergeCell ref="J9:L9"/>
    <mergeCell ref="P7:R7"/>
    <mergeCell ref="P9:R9"/>
    <mergeCell ref="W9:Y9"/>
    <mergeCell ref="W10:Y10"/>
    <mergeCell ref="W18:Y18"/>
    <mergeCell ref="T11:V11"/>
    <mergeCell ref="T7:V7"/>
    <mergeCell ref="T8:V8"/>
    <mergeCell ref="T9:V9"/>
    <mergeCell ref="T10:V10"/>
    <mergeCell ref="AF18:AH18"/>
    <mergeCell ref="W12:Y12"/>
    <mergeCell ref="T15:V15"/>
    <mergeCell ref="Z12:AB12"/>
    <mergeCell ref="Z15:AB15"/>
    <mergeCell ref="T12:V12"/>
    <mergeCell ref="T16:V16"/>
    <mergeCell ref="W16:Y16"/>
    <mergeCell ref="W17:Y17"/>
    <mergeCell ref="Z17:AB17"/>
    <mergeCell ref="AC9:AE9"/>
    <mergeCell ref="AC10:AE10"/>
    <mergeCell ref="Z7:AB7"/>
    <mergeCell ref="W11:Y11"/>
    <mergeCell ref="W13:Y14"/>
    <mergeCell ref="W15:Y15"/>
    <mergeCell ref="AF7:AH7"/>
    <mergeCell ref="AF8:AH8"/>
    <mergeCell ref="AI7:AK7"/>
    <mergeCell ref="Z16:AB16"/>
    <mergeCell ref="Z8:AB8"/>
    <mergeCell ref="Z9:AB9"/>
    <mergeCell ref="Z10:AB10"/>
    <mergeCell ref="Z11:AB11"/>
    <mergeCell ref="AC7:AE7"/>
    <mergeCell ref="AC8:AE8"/>
    <mergeCell ref="AC12:AE12"/>
    <mergeCell ref="AC11:AE11"/>
    <mergeCell ref="Z13:AB14"/>
    <mergeCell ref="AC13:AE14"/>
    <mergeCell ref="AF9:AH9"/>
    <mergeCell ref="AF10:AH10"/>
    <mergeCell ref="AI13:AK14"/>
    <mergeCell ref="AF11:AH11"/>
    <mergeCell ref="AF12:AH12"/>
    <mergeCell ref="AF13:AH14"/>
    <mergeCell ref="AF15:AH15"/>
    <mergeCell ref="AI10:AK10"/>
    <mergeCell ref="AL13:AL14"/>
    <mergeCell ref="AM15:AO15"/>
    <mergeCell ref="AM7:AO7"/>
    <mergeCell ref="AM8:AO8"/>
    <mergeCell ref="AI11:AK11"/>
    <mergeCell ref="AI12:AK12"/>
    <mergeCell ref="AM9:AO9"/>
    <mergeCell ref="AM10:AO10"/>
    <mergeCell ref="AI9:AK9"/>
    <mergeCell ref="AI8:AK8"/>
    <mergeCell ref="AI15:AK15"/>
    <mergeCell ref="AP7:AR7"/>
    <mergeCell ref="AP8:AR8"/>
    <mergeCell ref="AP9:AR9"/>
    <mergeCell ref="AP11:AR11"/>
    <mergeCell ref="AP10:AR10"/>
    <mergeCell ref="AM12:AO12"/>
    <mergeCell ref="AM11:AO11"/>
    <mergeCell ref="AP16:AR16"/>
    <mergeCell ref="AP12:AR12"/>
    <mergeCell ref="AP13:AR14"/>
    <mergeCell ref="AM13:AO14"/>
    <mergeCell ref="AP15:AR15"/>
    <mergeCell ref="AM16:AO16"/>
    <mergeCell ref="AM17:AO17"/>
    <mergeCell ref="AM18:AO18"/>
    <mergeCell ref="AP17:AR17"/>
    <mergeCell ref="AF17:AH17"/>
    <mergeCell ref="AF16:AH16"/>
    <mergeCell ref="AI16:AK16"/>
    <mergeCell ref="AI17:AK17"/>
    <mergeCell ref="AM32:AR32"/>
    <mergeCell ref="P31:X31"/>
    <mergeCell ref="AD32:AF32"/>
    <mergeCell ref="AI32:AJ32"/>
    <mergeCell ref="AM31:AR31"/>
    <mergeCell ref="AI18:AK18"/>
    <mergeCell ref="AH30:AI30"/>
    <mergeCell ref="AM19:AO19"/>
    <mergeCell ref="AI19:AK19"/>
    <mergeCell ref="AP18:AR18"/>
    <mergeCell ref="AF19:AH19"/>
    <mergeCell ref="AP19:AR19"/>
  </mergeCells>
  <phoneticPr fontId="2"/>
  <pageMargins left="0.59055118110236227" right="0.19685039370078741" top="0.39370078740157483" bottom="0.19685039370078741" header="0.51181102362204722" footer="0.19685039370078741"/>
  <pageSetup paperSize="9" scale="94" orientation="landscape" r:id="rId1"/>
  <headerFooter alignWithMargins="0">
    <oddFooter>&amp;C
- 6 -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38"/>
  <sheetViews>
    <sheetView zoomScale="115" zoomScaleNormal="115" workbookViewId="0">
      <selection activeCell="D9" sqref="D9:Q9"/>
    </sheetView>
  </sheetViews>
  <sheetFormatPr defaultRowHeight="11.25" x14ac:dyDescent="0.15"/>
  <cols>
    <col min="1" max="1" width="0.875" style="1" customWidth="1"/>
    <col min="2" max="2" width="4.875" style="1" customWidth="1"/>
    <col min="3" max="3" width="6.625" style="1" customWidth="1"/>
    <col min="4" max="4" width="4.875" style="1" customWidth="1"/>
    <col min="5" max="5" width="6.625" style="1" customWidth="1"/>
    <col min="6" max="7" width="0.875" style="1" customWidth="1"/>
    <col min="8" max="8" width="5.875" style="1" customWidth="1"/>
    <col min="9" max="9" width="1.625" style="1" customWidth="1"/>
    <col min="10" max="11" width="0.875" style="1" customWidth="1"/>
    <col min="12" max="12" width="5.875" style="1" customWidth="1"/>
    <col min="13" max="13" width="1.625" style="1" customWidth="1"/>
    <col min="14" max="15" width="0.875" style="1" customWidth="1"/>
    <col min="16" max="16" width="6" style="1" customWidth="1"/>
    <col min="17" max="17" width="1.625" style="1" customWidth="1"/>
    <col min="18" max="19" width="0.875" style="1" customWidth="1"/>
    <col min="20" max="20" width="8.375" style="1" customWidth="1"/>
    <col min="21" max="21" width="0.875" style="1" customWidth="1"/>
    <col min="22" max="22" width="4.75" style="1" customWidth="1"/>
    <col min="23" max="23" width="0.875" style="1" customWidth="1"/>
    <col min="24" max="24" width="9" style="1"/>
    <col min="25" max="25" width="0.875" style="1" customWidth="1"/>
    <col min="26" max="26" width="6.625" style="1" customWidth="1"/>
    <col min="27" max="28" width="0.75" style="1" customWidth="1"/>
    <col min="29" max="29" width="6.625" style="1" customWidth="1"/>
    <col min="30" max="31" width="0.875" style="1" customWidth="1"/>
    <col min="32" max="32" width="6.625" style="1" customWidth="1"/>
    <col min="33" max="34" width="0.875" style="1" customWidth="1"/>
    <col min="35" max="35" width="9.125" style="1" customWidth="1"/>
    <col min="36" max="37" width="0.75" style="1" customWidth="1"/>
    <col min="38" max="38" width="2.625" style="1" customWidth="1"/>
    <col min="39" max="39" width="0.875" style="1" customWidth="1"/>
    <col min="40" max="40" width="2.625" style="1" customWidth="1"/>
    <col min="41" max="41" width="1.25" style="1" customWidth="1"/>
    <col min="42" max="42" width="0.875" style="1" customWidth="1"/>
    <col min="43" max="43" width="2.625" style="1" customWidth="1"/>
    <col min="44" max="44" width="0.875" style="1" customWidth="1"/>
    <col min="45" max="45" width="2.625" style="1" customWidth="1"/>
    <col min="46" max="46" width="1.5" style="1" customWidth="1"/>
    <col min="47" max="47" width="0.625" style="1" customWidth="1"/>
    <col min="48" max="48" width="3.125" style="1" customWidth="1"/>
    <col min="49" max="49" width="0.875" style="1" customWidth="1"/>
    <col min="50" max="50" width="2.625" style="1" customWidth="1"/>
    <col min="51" max="51" width="1.25" style="1" customWidth="1"/>
    <col min="52" max="16384" width="9" style="1"/>
  </cols>
  <sheetData>
    <row r="1" spans="1:52" ht="18.75" customHeight="1" x14ac:dyDescent="0.15">
      <c r="AS1" s="8"/>
      <c r="AT1" s="24"/>
      <c r="AU1" s="1002" t="s">
        <v>287</v>
      </c>
      <c r="AV1" s="1006"/>
      <c r="AW1" s="1006"/>
      <c r="AX1" s="1006"/>
      <c r="AY1" s="1003"/>
    </row>
    <row r="2" spans="1:52" s="59" customFormat="1" ht="17.25" x14ac:dyDescent="0.15">
      <c r="A2" s="1172" t="s">
        <v>309</v>
      </c>
      <c r="B2" s="1172"/>
      <c r="C2" s="1172"/>
      <c r="D2" s="1172"/>
      <c r="E2" s="1172"/>
      <c r="F2" s="1172"/>
      <c r="G2" s="1172"/>
      <c r="H2" s="1172"/>
      <c r="I2" s="1172"/>
      <c r="J2" s="1172"/>
      <c r="K2" s="1172"/>
      <c r="L2" s="1172"/>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172"/>
      <c r="AL2" s="1172"/>
      <c r="AM2" s="1172"/>
      <c r="AN2" s="1172"/>
      <c r="AO2" s="1172"/>
      <c r="AP2" s="1172"/>
      <c r="AQ2" s="1172"/>
      <c r="AR2" s="1172"/>
      <c r="AS2" s="1172"/>
      <c r="AT2" s="1172"/>
      <c r="AU2" s="1172"/>
      <c r="AV2" s="1172"/>
      <c r="AW2" s="1172"/>
      <c r="AX2" s="1172"/>
      <c r="AY2" s="1172"/>
    </row>
    <row r="3" spans="1:52" ht="13.5" customHeight="1" x14ac:dyDescent="0.15">
      <c r="A3" s="1224" t="s">
        <v>450</v>
      </c>
      <c r="B3" s="1224"/>
      <c r="C3" s="1224"/>
      <c r="D3" s="1224"/>
      <c r="E3" s="1224"/>
    </row>
    <row r="4" spans="1:52" ht="15.95" customHeight="1" x14ac:dyDescent="0.15">
      <c r="B4" s="130" t="s">
        <v>1025</v>
      </c>
      <c r="C4" s="130"/>
      <c r="D4" s="130"/>
      <c r="E4" s="130"/>
      <c r="F4" s="130"/>
      <c r="G4" s="130"/>
      <c r="H4" s="130"/>
      <c r="I4" s="130"/>
      <c r="J4" s="130"/>
      <c r="K4" s="130"/>
      <c r="L4" s="130"/>
      <c r="M4" s="130"/>
      <c r="N4" s="130"/>
      <c r="O4" s="130"/>
      <c r="P4" s="130"/>
      <c r="Q4" s="130"/>
      <c r="R4" s="130"/>
      <c r="S4" s="130"/>
      <c r="T4" s="1421" t="s">
        <v>88</v>
      </c>
      <c r="U4" s="1421"/>
      <c r="W4" s="11"/>
      <c r="X4" s="66" t="s">
        <v>1026</v>
      </c>
      <c r="Y4" s="66"/>
      <c r="Z4" s="66"/>
      <c r="AA4" s="66"/>
      <c r="AB4" s="66"/>
      <c r="AC4" s="66"/>
      <c r="AD4" s="11"/>
      <c r="AE4" s="11"/>
      <c r="AF4" s="11"/>
      <c r="AG4" s="11"/>
      <c r="AH4" s="11"/>
      <c r="AI4" s="11"/>
      <c r="AJ4" s="11"/>
      <c r="AK4" s="11"/>
      <c r="AL4" s="11"/>
      <c r="AM4" s="11"/>
      <c r="AN4" s="11"/>
      <c r="AO4" s="11"/>
      <c r="AP4" s="11"/>
      <c r="AQ4" s="11"/>
      <c r="AR4" s="11"/>
      <c r="AS4" s="11"/>
      <c r="AT4" s="11"/>
      <c r="AU4" s="11"/>
      <c r="AV4" s="11"/>
      <c r="AW4" s="11"/>
      <c r="AX4" s="1175" t="s">
        <v>251</v>
      </c>
      <c r="AY4" s="1175"/>
    </row>
    <row r="5" spans="1:52" ht="17.25" customHeight="1" x14ac:dyDescent="0.15">
      <c r="A5" s="49"/>
      <c r="B5" s="1461" t="s">
        <v>516</v>
      </c>
      <c r="C5" s="1461"/>
      <c r="D5" s="1461"/>
      <c r="E5" s="1461"/>
      <c r="F5" s="68"/>
      <c r="G5" s="1251" t="s">
        <v>173</v>
      </c>
      <c r="H5" s="1006"/>
      <c r="I5" s="1006"/>
      <c r="J5" s="1252"/>
      <c r="K5" s="1251" t="s">
        <v>194</v>
      </c>
      <c r="L5" s="1006"/>
      <c r="M5" s="1006"/>
      <c r="N5" s="1252"/>
      <c r="O5" s="1251" t="s">
        <v>148</v>
      </c>
      <c r="P5" s="1006"/>
      <c r="Q5" s="1006"/>
      <c r="R5" s="1252"/>
      <c r="S5" s="1251" t="s">
        <v>284</v>
      </c>
      <c r="T5" s="1006"/>
      <c r="U5" s="1003"/>
      <c r="V5" s="13"/>
      <c r="W5" s="1002" t="s">
        <v>285</v>
      </c>
      <c r="X5" s="1252"/>
      <c r="Y5" s="1251" t="s">
        <v>173</v>
      </c>
      <c r="Z5" s="1006"/>
      <c r="AA5" s="1252"/>
      <c r="AB5" s="1251" t="s">
        <v>194</v>
      </c>
      <c r="AC5" s="1006"/>
      <c r="AD5" s="1252"/>
      <c r="AE5" s="1251" t="s">
        <v>148</v>
      </c>
      <c r="AF5" s="1006"/>
      <c r="AG5" s="1003"/>
      <c r="AH5" s="49"/>
      <c r="AI5" s="58" t="s">
        <v>285</v>
      </c>
      <c r="AJ5" s="69"/>
      <c r="AK5" s="1251" t="s">
        <v>173</v>
      </c>
      <c r="AL5" s="1006"/>
      <c r="AM5" s="1006"/>
      <c r="AN5" s="1006"/>
      <c r="AO5" s="1252"/>
      <c r="AP5" s="68"/>
      <c r="AQ5" s="111" t="s">
        <v>194</v>
      </c>
      <c r="AR5" s="111"/>
      <c r="AS5" s="111"/>
      <c r="AT5" s="147"/>
      <c r="AU5" s="1251" t="s">
        <v>148</v>
      </c>
      <c r="AV5" s="1006"/>
      <c r="AW5" s="1006"/>
      <c r="AX5" s="1006"/>
      <c r="AY5" s="1003"/>
      <c r="AZ5" s="10"/>
    </row>
    <row r="6" spans="1:52" ht="7.5" customHeight="1" x14ac:dyDescent="0.15">
      <c r="A6" s="10"/>
      <c r="B6" s="1458">
        <v>300</v>
      </c>
      <c r="C6" s="1131" t="s">
        <v>192</v>
      </c>
      <c r="D6" s="1462"/>
      <c r="E6" s="1462"/>
      <c r="F6" s="8"/>
      <c r="G6" s="1422">
        <v>0</v>
      </c>
      <c r="H6" s="1423"/>
      <c r="I6" s="1423"/>
      <c r="J6" s="1424"/>
      <c r="K6" s="1422">
        <v>0</v>
      </c>
      <c r="L6" s="1423"/>
      <c r="M6" s="1423"/>
      <c r="N6" s="1424"/>
      <c r="O6" s="1422">
        <f>G6+K6</f>
        <v>0</v>
      </c>
      <c r="P6" s="1423"/>
      <c r="Q6" s="1423"/>
      <c r="R6" s="1424"/>
      <c r="S6" s="1269"/>
      <c r="T6" s="1094"/>
      <c r="U6" s="1095"/>
      <c r="V6" s="13"/>
      <c r="W6" s="10"/>
      <c r="X6" s="1131" t="s">
        <v>195</v>
      </c>
      <c r="Y6" s="1422">
        <v>0</v>
      </c>
      <c r="Z6" s="1423"/>
      <c r="AA6" s="1424"/>
      <c r="AB6" s="1422">
        <v>0</v>
      </c>
      <c r="AC6" s="1423"/>
      <c r="AD6" s="1424"/>
      <c r="AE6" s="1422">
        <f>Y6+AB6</f>
        <v>0</v>
      </c>
      <c r="AF6" s="1423"/>
      <c r="AG6" s="1423"/>
      <c r="AH6" s="1093"/>
      <c r="AI6" s="1094" t="s">
        <v>229</v>
      </c>
      <c r="AJ6" s="1270"/>
      <c r="AK6" s="1455">
        <v>0</v>
      </c>
      <c r="AL6" s="1456"/>
      <c r="AM6" s="1456"/>
      <c r="AN6" s="1456"/>
      <c r="AO6" s="1457"/>
      <c r="AP6" s="1455">
        <v>0</v>
      </c>
      <c r="AQ6" s="1456"/>
      <c r="AR6" s="1456"/>
      <c r="AS6" s="1456"/>
      <c r="AT6" s="1457"/>
      <c r="AU6" s="1455">
        <f>AK6+AP6</f>
        <v>0</v>
      </c>
      <c r="AV6" s="1456"/>
      <c r="AW6" s="1456"/>
      <c r="AX6" s="1456"/>
      <c r="AY6" s="1460"/>
      <c r="AZ6" s="10"/>
    </row>
    <row r="7" spans="1:52" ht="10.5" customHeight="1" x14ac:dyDescent="0.15">
      <c r="A7" s="40"/>
      <c r="B7" s="1459"/>
      <c r="C7" s="1133"/>
      <c r="D7" s="1463"/>
      <c r="E7" s="1463"/>
      <c r="F7" s="14"/>
      <c r="G7" s="1419"/>
      <c r="H7" s="1420"/>
      <c r="I7" s="1420"/>
      <c r="J7" s="1425"/>
      <c r="K7" s="1419"/>
      <c r="L7" s="1420"/>
      <c r="M7" s="1420"/>
      <c r="N7" s="1425"/>
      <c r="O7" s="1419"/>
      <c r="P7" s="1420"/>
      <c r="Q7" s="1420"/>
      <c r="R7" s="1425"/>
      <c r="S7" s="1134"/>
      <c r="T7" s="1133"/>
      <c r="U7" s="1135"/>
      <c r="V7" s="13"/>
      <c r="W7" s="40"/>
      <c r="X7" s="1133"/>
      <c r="Y7" s="1419"/>
      <c r="Z7" s="1420"/>
      <c r="AA7" s="1425"/>
      <c r="AB7" s="1419"/>
      <c r="AC7" s="1420"/>
      <c r="AD7" s="1425"/>
      <c r="AE7" s="1419"/>
      <c r="AF7" s="1420"/>
      <c r="AG7" s="1420"/>
      <c r="AH7" s="1132"/>
      <c r="AI7" s="1133"/>
      <c r="AJ7" s="1242"/>
      <c r="AK7" s="1443"/>
      <c r="AL7" s="1444"/>
      <c r="AM7" s="1444"/>
      <c r="AN7" s="1444"/>
      <c r="AO7" s="1445"/>
      <c r="AP7" s="1443"/>
      <c r="AQ7" s="1444"/>
      <c r="AR7" s="1444"/>
      <c r="AS7" s="1444"/>
      <c r="AT7" s="1445"/>
      <c r="AU7" s="1443"/>
      <c r="AV7" s="1444"/>
      <c r="AW7" s="1444"/>
      <c r="AX7" s="1444"/>
      <c r="AY7" s="1452"/>
      <c r="AZ7" s="10"/>
    </row>
    <row r="8" spans="1:52" ht="17.100000000000001" customHeight="1" x14ac:dyDescent="0.15">
      <c r="A8" s="10"/>
      <c r="B8" s="61">
        <v>300</v>
      </c>
      <c r="C8" s="1" t="s">
        <v>193</v>
      </c>
      <c r="D8" s="61">
        <v>350</v>
      </c>
      <c r="E8" s="1" t="s">
        <v>192</v>
      </c>
      <c r="F8" s="14"/>
      <c r="G8" s="1416">
        <v>1</v>
      </c>
      <c r="H8" s="1209"/>
      <c r="I8" s="1209"/>
      <c r="J8" s="1417"/>
      <c r="K8" s="1416">
        <v>2</v>
      </c>
      <c r="L8" s="1209"/>
      <c r="M8" s="1209"/>
      <c r="N8" s="1417"/>
      <c r="O8" s="1416">
        <f>G8+K8</f>
        <v>3</v>
      </c>
      <c r="P8" s="1209"/>
      <c r="Q8" s="1209"/>
      <c r="R8" s="1417"/>
      <c r="S8" s="1123"/>
      <c r="T8" s="1124"/>
      <c r="U8" s="1125"/>
      <c r="V8" s="13"/>
      <c r="X8" s="28" t="s">
        <v>196</v>
      </c>
      <c r="Y8" s="1416">
        <v>0</v>
      </c>
      <c r="Z8" s="1209"/>
      <c r="AA8" s="1417"/>
      <c r="AB8" s="1416">
        <v>0</v>
      </c>
      <c r="AC8" s="1209"/>
      <c r="AD8" s="1417"/>
      <c r="AE8" s="1416">
        <f t="shared" ref="AE8:AE28" si="0">Y8+AB8</f>
        <v>0</v>
      </c>
      <c r="AF8" s="1209"/>
      <c r="AG8" s="1209"/>
      <c r="AH8" s="10"/>
      <c r="AI8" s="30" t="s">
        <v>230</v>
      </c>
      <c r="AJ8" s="22"/>
      <c r="AK8" s="1431">
        <v>0</v>
      </c>
      <c r="AL8" s="1432"/>
      <c r="AM8" s="1432"/>
      <c r="AN8" s="1432"/>
      <c r="AO8" s="1433"/>
      <c r="AP8" s="1431">
        <v>0</v>
      </c>
      <c r="AQ8" s="1432"/>
      <c r="AR8" s="1432"/>
      <c r="AS8" s="1432"/>
      <c r="AT8" s="1433"/>
      <c r="AU8" s="1431">
        <f>AK8+AP8</f>
        <v>0</v>
      </c>
      <c r="AV8" s="1432"/>
      <c r="AW8" s="1432"/>
      <c r="AX8" s="1432"/>
      <c r="AY8" s="1436"/>
      <c r="AZ8" s="10"/>
    </row>
    <row r="9" spans="1:52" ht="17.100000000000001" customHeight="1" x14ac:dyDescent="0.15">
      <c r="A9" s="17"/>
      <c r="B9" s="67">
        <v>350</v>
      </c>
      <c r="C9" s="19" t="s">
        <v>315</v>
      </c>
      <c r="D9" s="67">
        <v>400</v>
      </c>
      <c r="E9" s="19" t="s">
        <v>315</v>
      </c>
      <c r="G9" s="1416">
        <v>2</v>
      </c>
      <c r="H9" s="1209"/>
      <c r="I9" s="1209"/>
      <c r="J9" s="1417"/>
      <c r="K9" s="1416">
        <v>1</v>
      </c>
      <c r="L9" s="1209"/>
      <c r="M9" s="1209"/>
      <c r="N9" s="1417"/>
      <c r="O9" s="1416">
        <f t="shared" ref="O9:O26" si="1">G9+K9</f>
        <v>3</v>
      </c>
      <c r="P9" s="1209"/>
      <c r="Q9" s="1209"/>
      <c r="R9" s="1417"/>
      <c r="S9" s="1123"/>
      <c r="T9" s="1124"/>
      <c r="U9" s="1125"/>
      <c r="V9" s="13"/>
      <c r="W9" s="17"/>
      <c r="X9" s="29" t="s">
        <v>197</v>
      </c>
      <c r="Y9" s="1416">
        <v>1</v>
      </c>
      <c r="Z9" s="1209"/>
      <c r="AA9" s="1417"/>
      <c r="AB9" s="1416">
        <v>0</v>
      </c>
      <c r="AC9" s="1209"/>
      <c r="AD9" s="1417"/>
      <c r="AE9" s="1416">
        <f t="shared" si="0"/>
        <v>1</v>
      </c>
      <c r="AF9" s="1209"/>
      <c r="AG9" s="1209"/>
      <c r="AH9" s="17"/>
      <c r="AI9" s="29" t="s">
        <v>231</v>
      </c>
      <c r="AJ9" s="21"/>
      <c r="AK9" s="1431">
        <v>1</v>
      </c>
      <c r="AL9" s="1432"/>
      <c r="AM9" s="1432"/>
      <c r="AN9" s="1432"/>
      <c r="AO9" s="1433"/>
      <c r="AP9" s="1431">
        <v>0</v>
      </c>
      <c r="AQ9" s="1432"/>
      <c r="AR9" s="1432"/>
      <c r="AS9" s="1432"/>
      <c r="AT9" s="1433"/>
      <c r="AU9" s="1431">
        <f t="shared" ref="AU9:AU28" si="2">AK9+AP9</f>
        <v>1</v>
      </c>
      <c r="AV9" s="1432"/>
      <c r="AW9" s="1432"/>
      <c r="AX9" s="1432"/>
      <c r="AY9" s="1436"/>
      <c r="AZ9" s="10"/>
    </row>
    <row r="10" spans="1:52" ht="17.100000000000001" customHeight="1" x14ac:dyDescent="0.15">
      <c r="A10" s="10"/>
      <c r="B10" s="61">
        <v>400</v>
      </c>
      <c r="C10" s="19" t="s">
        <v>315</v>
      </c>
      <c r="D10" s="61">
        <v>450</v>
      </c>
      <c r="E10" s="19" t="s">
        <v>315</v>
      </c>
      <c r="F10" s="19"/>
      <c r="G10" s="1416">
        <v>3</v>
      </c>
      <c r="H10" s="1426"/>
      <c r="I10" s="1426"/>
      <c r="J10" s="1427"/>
      <c r="K10" s="1416">
        <v>0</v>
      </c>
      <c r="L10" s="1209"/>
      <c r="M10" s="1209"/>
      <c r="N10" s="1417"/>
      <c r="O10" s="1416">
        <f t="shared" si="1"/>
        <v>3</v>
      </c>
      <c r="P10" s="1209"/>
      <c r="Q10" s="1209"/>
      <c r="R10" s="1417"/>
      <c r="S10" s="1123"/>
      <c r="T10" s="1124"/>
      <c r="U10" s="1125"/>
      <c r="V10" s="13"/>
      <c r="X10" s="28" t="s">
        <v>198</v>
      </c>
      <c r="Y10" s="1416">
        <v>1</v>
      </c>
      <c r="Z10" s="1209"/>
      <c r="AA10" s="1417"/>
      <c r="AB10" s="1416">
        <v>0</v>
      </c>
      <c r="AC10" s="1209"/>
      <c r="AD10" s="1417"/>
      <c r="AE10" s="1416">
        <f t="shared" si="0"/>
        <v>1</v>
      </c>
      <c r="AF10" s="1209"/>
      <c r="AG10" s="1209"/>
      <c r="AH10" s="17"/>
      <c r="AI10" s="29" t="s">
        <v>232</v>
      </c>
      <c r="AJ10" s="21"/>
      <c r="AK10" s="1431">
        <v>1</v>
      </c>
      <c r="AL10" s="1432"/>
      <c r="AM10" s="1432"/>
      <c r="AN10" s="1432"/>
      <c r="AO10" s="1433"/>
      <c r="AP10" s="1431">
        <v>0</v>
      </c>
      <c r="AQ10" s="1432"/>
      <c r="AR10" s="1432"/>
      <c r="AS10" s="1432"/>
      <c r="AT10" s="1433"/>
      <c r="AU10" s="1431">
        <f t="shared" si="2"/>
        <v>1</v>
      </c>
      <c r="AV10" s="1432"/>
      <c r="AW10" s="1432"/>
      <c r="AX10" s="1432"/>
      <c r="AY10" s="1436"/>
      <c r="AZ10" s="10"/>
    </row>
    <row r="11" spans="1:52" ht="17.25" customHeight="1" x14ac:dyDescent="0.15">
      <c r="A11" s="17"/>
      <c r="B11" s="67">
        <v>450</v>
      </c>
      <c r="C11" s="19" t="s">
        <v>315</v>
      </c>
      <c r="D11" s="67">
        <v>500</v>
      </c>
      <c r="E11" s="19" t="s">
        <v>315</v>
      </c>
      <c r="G11" s="1416">
        <v>1</v>
      </c>
      <c r="H11" s="1209"/>
      <c r="I11" s="1209"/>
      <c r="J11" s="1417"/>
      <c r="K11" s="1416">
        <v>1</v>
      </c>
      <c r="L11" s="1209"/>
      <c r="M11" s="1209"/>
      <c r="N11" s="1417"/>
      <c r="O11" s="1416">
        <f t="shared" si="1"/>
        <v>2</v>
      </c>
      <c r="P11" s="1209"/>
      <c r="Q11" s="1209"/>
      <c r="R11" s="1417"/>
      <c r="S11" s="1123"/>
      <c r="T11" s="1124"/>
      <c r="U11" s="1125"/>
      <c r="V11" s="13"/>
      <c r="W11" s="17"/>
      <c r="X11" s="29" t="s">
        <v>199</v>
      </c>
      <c r="Y11" s="1416">
        <v>2</v>
      </c>
      <c r="Z11" s="1209"/>
      <c r="AA11" s="1417"/>
      <c r="AB11" s="1416">
        <v>0</v>
      </c>
      <c r="AC11" s="1209"/>
      <c r="AD11" s="1417"/>
      <c r="AE11" s="1419">
        <f t="shared" si="0"/>
        <v>2</v>
      </c>
      <c r="AF11" s="1420"/>
      <c r="AG11" s="1420"/>
      <c r="AH11" s="10"/>
      <c r="AI11" s="30" t="s">
        <v>233</v>
      </c>
      <c r="AJ11" s="22"/>
      <c r="AK11" s="1443">
        <v>0</v>
      </c>
      <c r="AL11" s="1444"/>
      <c r="AM11" s="1444"/>
      <c r="AN11" s="1444"/>
      <c r="AO11" s="1445"/>
      <c r="AP11" s="1431">
        <v>0</v>
      </c>
      <c r="AQ11" s="1432"/>
      <c r="AR11" s="1432"/>
      <c r="AS11" s="1432"/>
      <c r="AT11" s="1433"/>
      <c r="AU11" s="1431">
        <f t="shared" si="2"/>
        <v>0</v>
      </c>
      <c r="AV11" s="1432"/>
      <c r="AW11" s="1432"/>
      <c r="AX11" s="1432"/>
      <c r="AY11" s="1436"/>
      <c r="AZ11" s="10"/>
    </row>
    <row r="12" spans="1:52" ht="17.100000000000001" customHeight="1" x14ac:dyDescent="0.15">
      <c r="A12" s="10"/>
      <c r="B12" s="61">
        <v>500</v>
      </c>
      <c r="C12" s="19" t="s">
        <v>315</v>
      </c>
      <c r="D12" s="61">
        <v>550</v>
      </c>
      <c r="E12" s="19" t="s">
        <v>315</v>
      </c>
      <c r="F12" s="19"/>
      <c r="G12" s="1416">
        <v>2</v>
      </c>
      <c r="H12" s="1209"/>
      <c r="I12" s="1209"/>
      <c r="J12" s="1417"/>
      <c r="K12" s="1416">
        <v>2</v>
      </c>
      <c r="L12" s="1209"/>
      <c r="M12" s="1209"/>
      <c r="N12" s="1417"/>
      <c r="O12" s="1416">
        <f t="shared" si="1"/>
        <v>4</v>
      </c>
      <c r="P12" s="1209"/>
      <c r="Q12" s="1209"/>
      <c r="R12" s="1417"/>
      <c r="S12" s="1123"/>
      <c r="T12" s="1124"/>
      <c r="U12" s="1125"/>
      <c r="V12" s="13"/>
      <c r="X12" s="28" t="s">
        <v>200</v>
      </c>
      <c r="Y12" s="1416">
        <v>1</v>
      </c>
      <c r="Z12" s="1209"/>
      <c r="AA12" s="1417"/>
      <c r="AB12" s="1416">
        <v>0</v>
      </c>
      <c r="AC12" s="1209"/>
      <c r="AD12" s="1417"/>
      <c r="AE12" s="1416">
        <f t="shared" si="0"/>
        <v>1</v>
      </c>
      <c r="AF12" s="1209"/>
      <c r="AG12" s="1209"/>
      <c r="AH12" s="17"/>
      <c r="AI12" s="29" t="s">
        <v>234</v>
      </c>
      <c r="AJ12" s="21"/>
      <c r="AK12" s="1431">
        <v>1</v>
      </c>
      <c r="AL12" s="1432"/>
      <c r="AM12" s="1432"/>
      <c r="AN12" s="1432"/>
      <c r="AO12" s="1433"/>
      <c r="AP12" s="1431">
        <v>0</v>
      </c>
      <c r="AQ12" s="1432"/>
      <c r="AR12" s="1432"/>
      <c r="AS12" s="1432"/>
      <c r="AT12" s="1433"/>
      <c r="AU12" s="1431">
        <f t="shared" si="2"/>
        <v>1</v>
      </c>
      <c r="AV12" s="1432"/>
      <c r="AW12" s="1432"/>
      <c r="AX12" s="1432"/>
      <c r="AY12" s="1436"/>
      <c r="AZ12" s="10"/>
    </row>
    <row r="13" spans="1:52" ht="17.100000000000001" customHeight="1" x14ac:dyDescent="0.15">
      <c r="A13" s="17"/>
      <c r="B13" s="67">
        <v>550</v>
      </c>
      <c r="C13" s="19" t="s">
        <v>315</v>
      </c>
      <c r="D13" s="67">
        <v>600</v>
      </c>
      <c r="E13" s="19" t="s">
        <v>315</v>
      </c>
      <c r="G13" s="1416">
        <v>6</v>
      </c>
      <c r="H13" s="1209"/>
      <c r="I13" s="1209"/>
      <c r="J13" s="1417"/>
      <c r="K13" s="1416">
        <v>0</v>
      </c>
      <c r="L13" s="1209"/>
      <c r="M13" s="1209"/>
      <c r="N13" s="1417"/>
      <c r="O13" s="1416">
        <f>G13+K13</f>
        <v>6</v>
      </c>
      <c r="P13" s="1209"/>
      <c r="Q13" s="1209"/>
      <c r="R13" s="1417"/>
      <c r="S13" s="1123"/>
      <c r="T13" s="1124"/>
      <c r="U13" s="1125"/>
      <c r="V13" s="13"/>
      <c r="W13" s="17"/>
      <c r="X13" s="29" t="s">
        <v>201</v>
      </c>
      <c r="Y13" s="1416">
        <v>0</v>
      </c>
      <c r="Z13" s="1209"/>
      <c r="AA13" s="1417"/>
      <c r="AB13" s="1416">
        <v>0</v>
      </c>
      <c r="AC13" s="1209"/>
      <c r="AD13" s="1417"/>
      <c r="AE13" s="1416">
        <f t="shared" si="0"/>
        <v>0</v>
      </c>
      <c r="AF13" s="1209"/>
      <c r="AG13" s="1209"/>
      <c r="AH13" s="10"/>
      <c r="AI13" s="30" t="s">
        <v>235</v>
      </c>
      <c r="AJ13" s="22"/>
      <c r="AK13" s="1431">
        <v>2</v>
      </c>
      <c r="AL13" s="1432"/>
      <c r="AM13" s="1432"/>
      <c r="AN13" s="1432"/>
      <c r="AO13" s="1433"/>
      <c r="AP13" s="1431">
        <v>1</v>
      </c>
      <c r="AQ13" s="1432"/>
      <c r="AR13" s="1432"/>
      <c r="AS13" s="1432"/>
      <c r="AT13" s="1433"/>
      <c r="AU13" s="1431">
        <f t="shared" si="2"/>
        <v>3</v>
      </c>
      <c r="AV13" s="1432"/>
      <c r="AW13" s="1432"/>
      <c r="AX13" s="1432"/>
      <c r="AY13" s="1436"/>
      <c r="AZ13" s="10"/>
    </row>
    <row r="14" spans="1:52" ht="17.100000000000001" customHeight="1" x14ac:dyDescent="0.15">
      <c r="A14" s="10"/>
      <c r="B14" s="61">
        <v>600</v>
      </c>
      <c r="C14" s="19" t="s">
        <v>315</v>
      </c>
      <c r="D14" s="61">
        <v>650</v>
      </c>
      <c r="E14" s="19" t="s">
        <v>315</v>
      </c>
      <c r="F14" s="19"/>
      <c r="G14" s="1416">
        <v>2</v>
      </c>
      <c r="H14" s="1209"/>
      <c r="I14" s="1209"/>
      <c r="J14" s="1417"/>
      <c r="K14" s="1416">
        <v>1</v>
      </c>
      <c r="L14" s="1209"/>
      <c r="M14" s="1209"/>
      <c r="N14" s="1417"/>
      <c r="O14" s="1416">
        <f t="shared" si="1"/>
        <v>3</v>
      </c>
      <c r="P14" s="1209"/>
      <c r="Q14" s="1209"/>
      <c r="R14" s="1417"/>
      <c r="S14" s="1123"/>
      <c r="T14" s="1124"/>
      <c r="U14" s="1125"/>
      <c r="V14" s="65"/>
      <c r="X14" s="28" t="s">
        <v>202</v>
      </c>
      <c r="Y14" s="1416">
        <v>2</v>
      </c>
      <c r="Z14" s="1209"/>
      <c r="AA14" s="1417"/>
      <c r="AB14" s="1416">
        <v>0</v>
      </c>
      <c r="AC14" s="1209"/>
      <c r="AD14" s="1417"/>
      <c r="AE14" s="1416">
        <f t="shared" si="0"/>
        <v>2</v>
      </c>
      <c r="AF14" s="1209"/>
      <c r="AG14" s="1209"/>
      <c r="AH14" s="17"/>
      <c r="AI14" s="29" t="s">
        <v>236</v>
      </c>
      <c r="AJ14" s="21"/>
      <c r="AK14" s="1431">
        <v>0</v>
      </c>
      <c r="AL14" s="1432"/>
      <c r="AM14" s="1432"/>
      <c r="AN14" s="1432"/>
      <c r="AO14" s="1433"/>
      <c r="AP14" s="1431">
        <v>0</v>
      </c>
      <c r="AQ14" s="1432"/>
      <c r="AR14" s="1432"/>
      <c r="AS14" s="1432"/>
      <c r="AT14" s="1433"/>
      <c r="AU14" s="1431">
        <f t="shared" si="2"/>
        <v>0</v>
      </c>
      <c r="AV14" s="1432"/>
      <c r="AW14" s="1432"/>
      <c r="AX14" s="1432"/>
      <c r="AY14" s="1436"/>
      <c r="AZ14" s="10"/>
    </row>
    <row r="15" spans="1:52" ht="17.100000000000001" customHeight="1" x14ac:dyDescent="0.15">
      <c r="A15" s="17"/>
      <c r="B15" s="67">
        <v>650</v>
      </c>
      <c r="C15" s="19" t="s">
        <v>315</v>
      </c>
      <c r="D15" s="67">
        <v>700</v>
      </c>
      <c r="E15" s="19" t="s">
        <v>315</v>
      </c>
      <c r="G15" s="1416">
        <v>2</v>
      </c>
      <c r="H15" s="1209"/>
      <c r="I15" s="1209"/>
      <c r="J15" s="1417"/>
      <c r="K15" s="1416">
        <v>0</v>
      </c>
      <c r="L15" s="1209"/>
      <c r="M15" s="1209"/>
      <c r="N15" s="1417"/>
      <c r="O15" s="1416">
        <f t="shared" si="1"/>
        <v>2</v>
      </c>
      <c r="P15" s="1209"/>
      <c r="Q15" s="1209"/>
      <c r="R15" s="1417"/>
      <c r="S15" s="1123"/>
      <c r="T15" s="1124"/>
      <c r="U15" s="1125"/>
      <c r="V15" s="65"/>
      <c r="W15" s="17"/>
      <c r="X15" s="29" t="s">
        <v>203</v>
      </c>
      <c r="Y15" s="1416">
        <v>2</v>
      </c>
      <c r="Z15" s="1209"/>
      <c r="AA15" s="1417"/>
      <c r="AB15" s="1416">
        <v>0</v>
      </c>
      <c r="AC15" s="1209"/>
      <c r="AD15" s="1417"/>
      <c r="AE15" s="1416">
        <f t="shared" si="0"/>
        <v>2</v>
      </c>
      <c r="AF15" s="1209"/>
      <c r="AG15" s="1209"/>
      <c r="AH15" s="10"/>
      <c r="AI15" s="30" t="s">
        <v>237</v>
      </c>
      <c r="AJ15" s="22"/>
      <c r="AK15" s="1431">
        <v>0</v>
      </c>
      <c r="AL15" s="1432"/>
      <c r="AM15" s="1432"/>
      <c r="AN15" s="1432"/>
      <c r="AO15" s="1433"/>
      <c r="AP15" s="1431">
        <v>0</v>
      </c>
      <c r="AQ15" s="1432"/>
      <c r="AR15" s="1432"/>
      <c r="AS15" s="1432"/>
      <c r="AT15" s="1433"/>
      <c r="AU15" s="1431">
        <f t="shared" si="2"/>
        <v>0</v>
      </c>
      <c r="AV15" s="1432"/>
      <c r="AW15" s="1432"/>
      <c r="AX15" s="1432"/>
      <c r="AY15" s="1436"/>
      <c r="AZ15" s="10"/>
    </row>
    <row r="16" spans="1:52" ht="17.100000000000001" customHeight="1" x14ac:dyDescent="0.15">
      <c r="A16" s="10"/>
      <c r="B16" s="61">
        <v>700</v>
      </c>
      <c r="C16" s="19" t="s">
        <v>315</v>
      </c>
      <c r="D16" s="61">
        <v>750</v>
      </c>
      <c r="E16" s="19" t="s">
        <v>315</v>
      </c>
      <c r="F16" s="19"/>
      <c r="G16" s="1416">
        <v>3</v>
      </c>
      <c r="H16" s="1209"/>
      <c r="I16" s="1209"/>
      <c r="J16" s="1417"/>
      <c r="K16" s="1416">
        <v>0</v>
      </c>
      <c r="L16" s="1209"/>
      <c r="M16" s="1209"/>
      <c r="N16" s="1417"/>
      <c r="O16" s="1416">
        <f t="shared" si="1"/>
        <v>3</v>
      </c>
      <c r="P16" s="1209"/>
      <c r="Q16" s="1209"/>
      <c r="R16" s="1417"/>
      <c r="S16" s="1123"/>
      <c r="T16" s="1124"/>
      <c r="U16" s="1125"/>
      <c r="V16" s="13"/>
      <c r="X16" s="28" t="s">
        <v>204</v>
      </c>
      <c r="Y16" s="1416">
        <v>0</v>
      </c>
      <c r="Z16" s="1209"/>
      <c r="AA16" s="1417"/>
      <c r="AB16" s="1416">
        <v>0</v>
      </c>
      <c r="AC16" s="1209"/>
      <c r="AD16" s="1417"/>
      <c r="AE16" s="1416">
        <f t="shared" si="0"/>
        <v>0</v>
      </c>
      <c r="AF16" s="1209"/>
      <c r="AG16" s="1209"/>
      <c r="AH16" s="17"/>
      <c r="AI16" s="29" t="s">
        <v>238</v>
      </c>
      <c r="AJ16" s="21"/>
      <c r="AK16" s="1431">
        <v>0</v>
      </c>
      <c r="AL16" s="1432"/>
      <c r="AM16" s="1432"/>
      <c r="AN16" s="1432"/>
      <c r="AO16" s="1433"/>
      <c r="AP16" s="1431">
        <v>0</v>
      </c>
      <c r="AQ16" s="1432"/>
      <c r="AR16" s="1432"/>
      <c r="AS16" s="1432"/>
      <c r="AT16" s="1433"/>
      <c r="AU16" s="1431">
        <f t="shared" si="2"/>
        <v>0</v>
      </c>
      <c r="AV16" s="1432"/>
      <c r="AW16" s="1432"/>
      <c r="AX16" s="1432"/>
      <c r="AY16" s="1436"/>
      <c r="AZ16" s="10"/>
    </row>
    <row r="17" spans="1:52" ht="17.100000000000001" customHeight="1" x14ac:dyDescent="0.15">
      <c r="A17" s="17"/>
      <c r="B17" s="67">
        <v>750</v>
      </c>
      <c r="C17" s="19" t="s">
        <v>315</v>
      </c>
      <c r="D17" s="67">
        <v>800</v>
      </c>
      <c r="E17" s="19" t="s">
        <v>315</v>
      </c>
      <c r="G17" s="1416">
        <v>4</v>
      </c>
      <c r="H17" s="1209"/>
      <c r="I17" s="1209"/>
      <c r="J17" s="1417"/>
      <c r="K17" s="1416">
        <v>0</v>
      </c>
      <c r="L17" s="1209"/>
      <c r="M17" s="1209"/>
      <c r="N17" s="1417"/>
      <c r="O17" s="1416">
        <f t="shared" si="1"/>
        <v>4</v>
      </c>
      <c r="P17" s="1209"/>
      <c r="Q17" s="1209"/>
      <c r="R17" s="1417"/>
      <c r="S17" s="1123"/>
      <c r="T17" s="1124"/>
      <c r="U17" s="1125"/>
      <c r="V17" s="13"/>
      <c r="W17" s="17"/>
      <c r="X17" s="29" t="s">
        <v>205</v>
      </c>
      <c r="Y17" s="1416">
        <v>1</v>
      </c>
      <c r="Z17" s="1209"/>
      <c r="AA17" s="1417"/>
      <c r="AB17" s="1416">
        <v>1</v>
      </c>
      <c r="AC17" s="1209"/>
      <c r="AD17" s="1417"/>
      <c r="AE17" s="1416">
        <f t="shared" si="0"/>
        <v>2</v>
      </c>
      <c r="AF17" s="1209"/>
      <c r="AG17" s="1209"/>
      <c r="AH17" s="10"/>
      <c r="AI17" s="30" t="s">
        <v>239</v>
      </c>
      <c r="AJ17" s="22"/>
      <c r="AK17" s="1431">
        <v>0</v>
      </c>
      <c r="AL17" s="1432"/>
      <c r="AM17" s="1432"/>
      <c r="AN17" s="1432"/>
      <c r="AO17" s="1433"/>
      <c r="AP17" s="1428">
        <v>0</v>
      </c>
      <c r="AQ17" s="1429"/>
      <c r="AR17" s="1429"/>
      <c r="AS17" s="1429"/>
      <c r="AT17" s="1430"/>
      <c r="AU17" s="1431">
        <f t="shared" si="2"/>
        <v>0</v>
      </c>
      <c r="AV17" s="1432"/>
      <c r="AW17" s="1432"/>
      <c r="AX17" s="1432"/>
      <c r="AY17" s="1436"/>
      <c r="AZ17" s="10"/>
    </row>
    <row r="18" spans="1:52" ht="17.100000000000001" customHeight="1" x14ac:dyDescent="0.15">
      <c r="A18" s="10"/>
      <c r="B18" s="61">
        <v>800</v>
      </c>
      <c r="C18" s="19" t="s">
        <v>315</v>
      </c>
      <c r="D18" s="61">
        <v>850</v>
      </c>
      <c r="E18" s="19" t="s">
        <v>315</v>
      </c>
      <c r="F18" s="19"/>
      <c r="G18" s="1416">
        <v>2</v>
      </c>
      <c r="H18" s="1209"/>
      <c r="I18" s="1209"/>
      <c r="J18" s="1417"/>
      <c r="K18" s="1416">
        <v>1</v>
      </c>
      <c r="L18" s="1209"/>
      <c r="M18" s="1209"/>
      <c r="N18" s="1417"/>
      <c r="O18" s="1416">
        <f t="shared" si="1"/>
        <v>3</v>
      </c>
      <c r="P18" s="1209"/>
      <c r="Q18" s="1209"/>
      <c r="R18" s="1417"/>
      <c r="S18" s="1123"/>
      <c r="T18" s="1124"/>
      <c r="U18" s="1125"/>
      <c r="V18" s="13"/>
      <c r="X18" s="28" t="s">
        <v>206</v>
      </c>
      <c r="Y18" s="1416">
        <v>2</v>
      </c>
      <c r="Z18" s="1209"/>
      <c r="AA18" s="1417"/>
      <c r="AB18" s="1416">
        <v>0</v>
      </c>
      <c r="AC18" s="1209"/>
      <c r="AD18" s="1417"/>
      <c r="AE18" s="1416">
        <f t="shared" si="0"/>
        <v>2</v>
      </c>
      <c r="AF18" s="1209"/>
      <c r="AG18" s="1209"/>
      <c r="AH18" s="17"/>
      <c r="AI18" s="29" t="s">
        <v>240</v>
      </c>
      <c r="AJ18" s="21"/>
      <c r="AK18" s="1431">
        <v>0</v>
      </c>
      <c r="AL18" s="1432"/>
      <c r="AM18" s="1432"/>
      <c r="AN18" s="1432"/>
      <c r="AO18" s="1433"/>
      <c r="AP18" s="1431">
        <v>0</v>
      </c>
      <c r="AQ18" s="1432"/>
      <c r="AR18" s="1432"/>
      <c r="AS18" s="1432"/>
      <c r="AT18" s="1433"/>
      <c r="AU18" s="1431">
        <f t="shared" si="2"/>
        <v>0</v>
      </c>
      <c r="AV18" s="1432"/>
      <c r="AW18" s="1432"/>
      <c r="AX18" s="1432"/>
      <c r="AY18" s="1436"/>
      <c r="AZ18" s="10"/>
    </row>
    <row r="19" spans="1:52" ht="17.100000000000001" customHeight="1" x14ac:dyDescent="0.15">
      <c r="A19" s="17"/>
      <c r="B19" s="67">
        <v>850</v>
      </c>
      <c r="C19" s="19" t="s">
        <v>315</v>
      </c>
      <c r="D19" s="67">
        <v>900</v>
      </c>
      <c r="E19" s="19" t="s">
        <v>315</v>
      </c>
      <c r="G19" s="1416">
        <v>3</v>
      </c>
      <c r="H19" s="1209"/>
      <c r="I19" s="1209"/>
      <c r="J19" s="1417"/>
      <c r="K19" s="1416">
        <v>1</v>
      </c>
      <c r="L19" s="1209"/>
      <c r="M19" s="1209"/>
      <c r="N19" s="1417"/>
      <c r="O19" s="1416">
        <f t="shared" si="1"/>
        <v>4</v>
      </c>
      <c r="P19" s="1209"/>
      <c r="Q19" s="1209"/>
      <c r="R19" s="1417"/>
      <c r="S19" s="1123"/>
      <c r="T19" s="1124"/>
      <c r="U19" s="1125"/>
      <c r="V19" s="13"/>
      <c r="W19" s="17"/>
      <c r="X19" s="29" t="s">
        <v>207</v>
      </c>
      <c r="Y19" s="1416">
        <v>1</v>
      </c>
      <c r="Z19" s="1209"/>
      <c r="AA19" s="1417"/>
      <c r="AB19" s="1416">
        <v>0</v>
      </c>
      <c r="AC19" s="1209"/>
      <c r="AD19" s="1417"/>
      <c r="AE19" s="1416">
        <f t="shared" si="0"/>
        <v>1</v>
      </c>
      <c r="AF19" s="1209"/>
      <c r="AG19" s="1209"/>
      <c r="AH19" s="10"/>
      <c r="AI19" s="30" t="s">
        <v>241</v>
      </c>
      <c r="AJ19" s="22"/>
      <c r="AK19" s="1431">
        <v>2</v>
      </c>
      <c r="AL19" s="1432"/>
      <c r="AM19" s="1432"/>
      <c r="AN19" s="1432"/>
      <c r="AO19" s="1433"/>
      <c r="AP19" s="1431">
        <v>1</v>
      </c>
      <c r="AQ19" s="1434"/>
      <c r="AR19" s="1434"/>
      <c r="AS19" s="1434"/>
      <c r="AT19" s="1435"/>
      <c r="AU19" s="1431">
        <f t="shared" si="2"/>
        <v>3</v>
      </c>
      <c r="AV19" s="1432"/>
      <c r="AW19" s="1432"/>
      <c r="AX19" s="1432"/>
      <c r="AY19" s="1436"/>
      <c r="AZ19" s="10"/>
    </row>
    <row r="20" spans="1:52" ht="17.100000000000001" customHeight="1" x14ac:dyDescent="0.15">
      <c r="A20" s="10"/>
      <c r="B20" s="61">
        <v>900</v>
      </c>
      <c r="C20" s="19" t="s">
        <v>315</v>
      </c>
      <c r="D20" s="61">
        <v>950</v>
      </c>
      <c r="E20" s="19" t="s">
        <v>315</v>
      </c>
      <c r="F20" s="19"/>
      <c r="G20" s="1416">
        <v>4</v>
      </c>
      <c r="H20" s="1209"/>
      <c r="I20" s="1209"/>
      <c r="J20" s="1417"/>
      <c r="K20" s="1416">
        <v>0</v>
      </c>
      <c r="L20" s="1209"/>
      <c r="M20" s="1209"/>
      <c r="N20" s="1417"/>
      <c r="O20" s="1416">
        <f t="shared" si="1"/>
        <v>4</v>
      </c>
      <c r="P20" s="1209"/>
      <c r="Q20" s="1209"/>
      <c r="R20" s="1417"/>
      <c r="S20" s="1123"/>
      <c r="T20" s="1124"/>
      <c r="U20" s="1125"/>
      <c r="V20" s="13"/>
      <c r="X20" s="28" t="s">
        <v>208</v>
      </c>
      <c r="Y20" s="1416">
        <v>1</v>
      </c>
      <c r="Z20" s="1209"/>
      <c r="AA20" s="1417"/>
      <c r="AB20" s="1416">
        <v>0</v>
      </c>
      <c r="AC20" s="1209"/>
      <c r="AD20" s="1417"/>
      <c r="AE20" s="1416">
        <f t="shared" si="0"/>
        <v>1</v>
      </c>
      <c r="AF20" s="1209"/>
      <c r="AG20" s="1209"/>
      <c r="AH20" s="17"/>
      <c r="AI20" s="29" t="s">
        <v>242</v>
      </c>
      <c r="AJ20" s="21"/>
      <c r="AK20" s="1431">
        <v>0</v>
      </c>
      <c r="AL20" s="1432"/>
      <c r="AM20" s="1432"/>
      <c r="AN20" s="1432"/>
      <c r="AO20" s="1433"/>
      <c r="AP20" s="1431">
        <v>1</v>
      </c>
      <c r="AQ20" s="1432"/>
      <c r="AR20" s="1432"/>
      <c r="AS20" s="1432"/>
      <c r="AT20" s="1433"/>
      <c r="AU20" s="1431">
        <f t="shared" si="2"/>
        <v>1</v>
      </c>
      <c r="AV20" s="1432"/>
      <c r="AW20" s="1432"/>
      <c r="AX20" s="1432"/>
      <c r="AY20" s="1436"/>
      <c r="AZ20" s="10"/>
    </row>
    <row r="21" spans="1:52" ht="17.100000000000001" customHeight="1" x14ac:dyDescent="0.15">
      <c r="A21" s="17"/>
      <c r="B21" s="67">
        <v>950</v>
      </c>
      <c r="C21" s="19" t="s">
        <v>315</v>
      </c>
      <c r="D21" s="67">
        <v>1000</v>
      </c>
      <c r="E21" s="19" t="s">
        <v>315</v>
      </c>
      <c r="G21" s="1416">
        <v>3</v>
      </c>
      <c r="H21" s="1209"/>
      <c r="I21" s="1209"/>
      <c r="J21" s="1417"/>
      <c r="K21" s="1416">
        <v>0</v>
      </c>
      <c r="L21" s="1209"/>
      <c r="M21" s="1209"/>
      <c r="N21" s="1417"/>
      <c r="O21" s="1416">
        <f t="shared" si="1"/>
        <v>3</v>
      </c>
      <c r="P21" s="1209"/>
      <c r="Q21" s="1209"/>
      <c r="R21" s="1417"/>
      <c r="S21" s="1123"/>
      <c r="T21" s="1124"/>
      <c r="U21" s="1125"/>
      <c r="V21" s="13"/>
      <c r="W21" s="17"/>
      <c r="X21" s="29" t="s">
        <v>209</v>
      </c>
      <c r="Y21" s="1416">
        <v>0</v>
      </c>
      <c r="Z21" s="1426"/>
      <c r="AA21" s="1427"/>
      <c r="AB21" s="1416">
        <v>0</v>
      </c>
      <c r="AC21" s="1209"/>
      <c r="AD21" s="1417"/>
      <c r="AE21" s="1416">
        <f t="shared" si="0"/>
        <v>0</v>
      </c>
      <c r="AF21" s="1209"/>
      <c r="AG21" s="1209"/>
      <c r="AH21" s="17"/>
      <c r="AI21" s="29" t="s">
        <v>243</v>
      </c>
      <c r="AJ21" s="21"/>
      <c r="AK21" s="1431">
        <v>1</v>
      </c>
      <c r="AL21" s="1432"/>
      <c r="AM21" s="1432"/>
      <c r="AN21" s="1432"/>
      <c r="AO21" s="1433"/>
      <c r="AP21" s="1431">
        <v>0</v>
      </c>
      <c r="AQ21" s="1434"/>
      <c r="AR21" s="1434"/>
      <c r="AS21" s="1434"/>
      <c r="AT21" s="1435"/>
      <c r="AU21" s="1431">
        <f t="shared" si="2"/>
        <v>1</v>
      </c>
      <c r="AV21" s="1432"/>
      <c r="AW21" s="1432"/>
      <c r="AX21" s="1432"/>
      <c r="AY21" s="1436"/>
      <c r="AZ21" s="10"/>
    </row>
    <row r="22" spans="1:52" ht="17.100000000000001" customHeight="1" x14ac:dyDescent="0.15">
      <c r="A22" s="10"/>
      <c r="B22" s="61">
        <v>1000</v>
      </c>
      <c r="C22" s="19" t="s">
        <v>315</v>
      </c>
      <c r="D22" s="61">
        <v>1050</v>
      </c>
      <c r="E22" s="19" t="s">
        <v>315</v>
      </c>
      <c r="F22" s="19"/>
      <c r="G22" s="1416">
        <v>3</v>
      </c>
      <c r="H22" s="1209"/>
      <c r="I22" s="1209"/>
      <c r="J22" s="1417"/>
      <c r="K22" s="1416">
        <v>0</v>
      </c>
      <c r="L22" s="1209"/>
      <c r="M22" s="1209"/>
      <c r="N22" s="1417"/>
      <c r="O22" s="1416">
        <f t="shared" si="1"/>
        <v>3</v>
      </c>
      <c r="P22" s="1209"/>
      <c r="Q22" s="1209"/>
      <c r="R22" s="1417"/>
      <c r="S22" s="1123"/>
      <c r="T22" s="1124"/>
      <c r="U22" s="1125"/>
      <c r="V22" s="13"/>
      <c r="X22" s="28" t="s">
        <v>210</v>
      </c>
      <c r="Y22" s="1416">
        <v>2</v>
      </c>
      <c r="Z22" s="1209"/>
      <c r="AA22" s="1417"/>
      <c r="AB22" s="1416">
        <v>0</v>
      </c>
      <c r="AC22" s="1209"/>
      <c r="AD22" s="1417"/>
      <c r="AE22" s="1416">
        <f t="shared" si="0"/>
        <v>2</v>
      </c>
      <c r="AF22" s="1209"/>
      <c r="AG22" s="1209"/>
      <c r="AH22" s="10"/>
      <c r="AI22" s="30" t="s">
        <v>244</v>
      </c>
      <c r="AJ22" s="22"/>
      <c r="AK22" s="1431">
        <v>1</v>
      </c>
      <c r="AL22" s="1432"/>
      <c r="AM22" s="1432"/>
      <c r="AN22" s="1432"/>
      <c r="AO22" s="1433"/>
      <c r="AP22" s="1431">
        <v>0</v>
      </c>
      <c r="AQ22" s="1432"/>
      <c r="AR22" s="1432"/>
      <c r="AS22" s="1432"/>
      <c r="AT22" s="1433"/>
      <c r="AU22" s="1431">
        <f t="shared" si="2"/>
        <v>1</v>
      </c>
      <c r="AV22" s="1432"/>
      <c r="AW22" s="1432"/>
      <c r="AX22" s="1432"/>
      <c r="AY22" s="1436"/>
      <c r="AZ22" s="10"/>
    </row>
    <row r="23" spans="1:52" ht="17.100000000000001" customHeight="1" x14ac:dyDescent="0.15">
      <c r="A23" s="17"/>
      <c r="B23" s="67">
        <v>1050</v>
      </c>
      <c r="C23" s="19" t="s">
        <v>315</v>
      </c>
      <c r="D23" s="67">
        <v>1100</v>
      </c>
      <c r="E23" s="19" t="s">
        <v>315</v>
      </c>
      <c r="G23" s="1416">
        <v>1</v>
      </c>
      <c r="H23" s="1209"/>
      <c r="I23" s="1209"/>
      <c r="J23" s="1417"/>
      <c r="K23" s="1416">
        <v>0</v>
      </c>
      <c r="L23" s="1209"/>
      <c r="M23" s="1209"/>
      <c r="N23" s="1417"/>
      <c r="O23" s="1416">
        <f t="shared" si="1"/>
        <v>1</v>
      </c>
      <c r="P23" s="1209"/>
      <c r="Q23" s="1209"/>
      <c r="R23" s="1417"/>
      <c r="S23" s="1123"/>
      <c r="T23" s="1124"/>
      <c r="U23" s="1125"/>
      <c r="V23" s="13"/>
      <c r="W23" s="17"/>
      <c r="X23" s="29" t="s">
        <v>211</v>
      </c>
      <c r="Y23" s="1416">
        <v>0</v>
      </c>
      <c r="Z23" s="1209"/>
      <c r="AA23" s="1417"/>
      <c r="AB23" s="1416">
        <v>1</v>
      </c>
      <c r="AC23" s="1209"/>
      <c r="AD23" s="1417"/>
      <c r="AE23" s="1416">
        <f t="shared" si="0"/>
        <v>1</v>
      </c>
      <c r="AF23" s="1209"/>
      <c r="AG23" s="1209"/>
      <c r="AH23" s="17"/>
      <c r="AI23" s="29" t="s">
        <v>245</v>
      </c>
      <c r="AJ23" s="21"/>
      <c r="AK23" s="1431">
        <v>2</v>
      </c>
      <c r="AL23" s="1432"/>
      <c r="AM23" s="1432"/>
      <c r="AN23" s="1432"/>
      <c r="AO23" s="1433"/>
      <c r="AP23" s="1431">
        <v>0</v>
      </c>
      <c r="AQ23" s="1432"/>
      <c r="AR23" s="1432"/>
      <c r="AS23" s="1432"/>
      <c r="AT23" s="1433"/>
      <c r="AU23" s="1431">
        <f t="shared" si="2"/>
        <v>2</v>
      </c>
      <c r="AV23" s="1432"/>
      <c r="AW23" s="1432"/>
      <c r="AX23" s="1432"/>
      <c r="AY23" s="1436"/>
      <c r="AZ23" s="10"/>
    </row>
    <row r="24" spans="1:52" ht="17.100000000000001" customHeight="1" x14ac:dyDescent="0.15">
      <c r="A24" s="10"/>
      <c r="B24" s="61">
        <v>1100</v>
      </c>
      <c r="C24" s="19" t="s">
        <v>315</v>
      </c>
      <c r="D24" s="67">
        <v>1150</v>
      </c>
      <c r="E24" s="19" t="s">
        <v>315</v>
      </c>
      <c r="F24" s="19"/>
      <c r="G24" s="1416">
        <v>0</v>
      </c>
      <c r="H24" s="1209"/>
      <c r="I24" s="1209"/>
      <c r="J24" s="1417"/>
      <c r="K24" s="1416">
        <v>0</v>
      </c>
      <c r="L24" s="1209"/>
      <c r="M24" s="1209"/>
      <c r="N24" s="1417"/>
      <c r="O24" s="1416">
        <f t="shared" si="1"/>
        <v>0</v>
      </c>
      <c r="P24" s="1209"/>
      <c r="Q24" s="1209"/>
      <c r="R24" s="1417"/>
      <c r="S24" s="1123"/>
      <c r="T24" s="1124"/>
      <c r="U24" s="1125"/>
      <c r="V24" s="13"/>
      <c r="X24" s="28" t="s">
        <v>212</v>
      </c>
      <c r="Y24" s="1416">
        <v>1</v>
      </c>
      <c r="Z24" s="1209"/>
      <c r="AA24" s="1417"/>
      <c r="AB24" s="1416">
        <v>0</v>
      </c>
      <c r="AC24" s="1209"/>
      <c r="AD24" s="1417"/>
      <c r="AE24" s="1416">
        <f t="shared" si="0"/>
        <v>1</v>
      </c>
      <c r="AF24" s="1209"/>
      <c r="AG24" s="1209"/>
      <c r="AH24" s="10"/>
      <c r="AI24" s="30" t="s">
        <v>246</v>
      </c>
      <c r="AJ24" s="22"/>
      <c r="AK24" s="1431">
        <v>1</v>
      </c>
      <c r="AL24" s="1432"/>
      <c r="AM24" s="1432"/>
      <c r="AN24" s="1432"/>
      <c r="AO24" s="1433"/>
      <c r="AP24" s="1431">
        <v>0</v>
      </c>
      <c r="AQ24" s="1434"/>
      <c r="AR24" s="1434"/>
      <c r="AS24" s="1434"/>
      <c r="AT24" s="1435"/>
      <c r="AU24" s="1431">
        <f t="shared" si="2"/>
        <v>1</v>
      </c>
      <c r="AV24" s="1432"/>
      <c r="AW24" s="1432"/>
      <c r="AX24" s="1432"/>
      <c r="AY24" s="1436"/>
      <c r="AZ24" s="10"/>
    </row>
    <row r="25" spans="1:52" ht="17.100000000000001" customHeight="1" x14ac:dyDescent="0.15">
      <c r="A25" s="17"/>
      <c r="B25" s="67">
        <v>1150</v>
      </c>
      <c r="C25" s="19" t="s">
        <v>315</v>
      </c>
      <c r="D25" s="99">
        <v>1200</v>
      </c>
      <c r="E25" s="19" t="s">
        <v>315</v>
      </c>
      <c r="F25" s="14"/>
      <c r="G25" s="1416">
        <v>0</v>
      </c>
      <c r="H25" s="1209"/>
      <c r="I25" s="1209"/>
      <c r="J25" s="1417"/>
      <c r="K25" s="1416">
        <v>0</v>
      </c>
      <c r="L25" s="1209"/>
      <c r="M25" s="1209"/>
      <c r="N25" s="1417"/>
      <c r="O25" s="1416">
        <f t="shared" si="1"/>
        <v>0</v>
      </c>
      <c r="P25" s="1209"/>
      <c r="Q25" s="1209"/>
      <c r="R25" s="1417"/>
      <c r="S25" s="1123"/>
      <c r="T25" s="1124"/>
      <c r="U25" s="1125"/>
      <c r="V25" s="13"/>
      <c r="W25" s="17"/>
      <c r="X25" s="29" t="s">
        <v>213</v>
      </c>
      <c r="Y25" s="1416">
        <v>1</v>
      </c>
      <c r="Z25" s="1209"/>
      <c r="AA25" s="1417"/>
      <c r="AB25" s="1416">
        <v>0</v>
      </c>
      <c r="AC25" s="1209"/>
      <c r="AD25" s="1417"/>
      <c r="AE25" s="1416">
        <f t="shared" si="0"/>
        <v>1</v>
      </c>
      <c r="AF25" s="1209"/>
      <c r="AG25" s="1209"/>
      <c r="AH25" s="17"/>
      <c r="AI25" s="29" t="s">
        <v>247</v>
      </c>
      <c r="AJ25" s="21"/>
      <c r="AK25" s="1431">
        <v>4</v>
      </c>
      <c r="AL25" s="1432"/>
      <c r="AM25" s="1432"/>
      <c r="AN25" s="1432"/>
      <c r="AO25" s="1433"/>
      <c r="AP25" s="1431">
        <v>0</v>
      </c>
      <c r="AQ25" s="1432"/>
      <c r="AR25" s="1432"/>
      <c r="AS25" s="1432"/>
      <c r="AT25" s="1433"/>
      <c r="AU25" s="1431">
        <f t="shared" si="2"/>
        <v>4</v>
      </c>
      <c r="AV25" s="1432"/>
      <c r="AW25" s="1432"/>
      <c r="AX25" s="1432"/>
      <c r="AY25" s="1436"/>
      <c r="AZ25" s="10"/>
    </row>
    <row r="26" spans="1:52" ht="17.100000000000001" customHeight="1" x14ac:dyDescent="0.15">
      <c r="A26" s="10"/>
      <c r="B26" s="60"/>
      <c r="C26" s="1" t="s">
        <v>283</v>
      </c>
      <c r="G26" s="1416">
        <v>1</v>
      </c>
      <c r="H26" s="1209"/>
      <c r="I26" s="1209"/>
      <c r="J26" s="1417"/>
      <c r="K26" s="1416">
        <v>0</v>
      </c>
      <c r="L26" s="1209"/>
      <c r="M26" s="1209"/>
      <c r="N26" s="1417"/>
      <c r="O26" s="1416">
        <f t="shared" si="1"/>
        <v>1</v>
      </c>
      <c r="P26" s="1209"/>
      <c r="Q26" s="1209"/>
      <c r="R26" s="1417"/>
      <c r="S26" s="1123"/>
      <c r="T26" s="1124"/>
      <c r="U26" s="1125"/>
      <c r="V26" s="13"/>
      <c r="X26" s="28" t="s">
        <v>214</v>
      </c>
      <c r="Y26" s="1416">
        <v>3</v>
      </c>
      <c r="Z26" s="1209"/>
      <c r="AA26" s="1417"/>
      <c r="AB26" s="1416">
        <v>1</v>
      </c>
      <c r="AC26" s="1209"/>
      <c r="AD26" s="1417"/>
      <c r="AE26" s="1416">
        <f t="shared" si="0"/>
        <v>4</v>
      </c>
      <c r="AF26" s="1209"/>
      <c r="AG26" s="1209"/>
      <c r="AH26" s="10"/>
      <c r="AI26" s="30" t="s">
        <v>248</v>
      </c>
      <c r="AJ26" s="22"/>
      <c r="AK26" s="1431">
        <v>2</v>
      </c>
      <c r="AL26" s="1432"/>
      <c r="AM26" s="1432"/>
      <c r="AN26" s="1432"/>
      <c r="AO26" s="1433"/>
      <c r="AP26" s="1431">
        <v>0</v>
      </c>
      <c r="AQ26" s="1434"/>
      <c r="AR26" s="1434"/>
      <c r="AS26" s="1434"/>
      <c r="AT26" s="1435"/>
      <c r="AU26" s="1431">
        <f t="shared" si="2"/>
        <v>2</v>
      </c>
      <c r="AV26" s="1432"/>
      <c r="AW26" s="1432"/>
      <c r="AX26" s="1432"/>
      <c r="AY26" s="1436"/>
      <c r="AZ26" s="10"/>
    </row>
    <row r="27" spans="1:52" ht="17.100000000000001" customHeight="1" x14ac:dyDescent="0.15">
      <c r="A27" s="26"/>
      <c r="B27" s="1476" t="s">
        <v>252</v>
      </c>
      <c r="C27" s="1476"/>
      <c r="D27" s="1476"/>
      <c r="E27" s="1476"/>
      <c r="F27" s="16"/>
      <c r="G27" s="1479">
        <f>SUM(G6:J26)</f>
        <v>43</v>
      </c>
      <c r="H27" s="1212"/>
      <c r="I27" s="1212"/>
      <c r="J27" s="1480"/>
      <c r="K27" s="1479">
        <f>SUM(K6:N26)</f>
        <v>9</v>
      </c>
      <c r="L27" s="1212"/>
      <c r="M27" s="1212"/>
      <c r="N27" s="1480"/>
      <c r="O27" s="1479">
        <f>SUM(O6:R26)</f>
        <v>52</v>
      </c>
      <c r="P27" s="1212"/>
      <c r="Q27" s="1212"/>
      <c r="R27" s="1480"/>
      <c r="S27" s="1082"/>
      <c r="T27" s="1070"/>
      <c r="U27" s="1072"/>
      <c r="V27" s="13"/>
      <c r="W27" s="17"/>
      <c r="X27" s="29" t="s">
        <v>215</v>
      </c>
      <c r="Y27" s="1416">
        <v>4</v>
      </c>
      <c r="Z27" s="1209"/>
      <c r="AA27" s="1417"/>
      <c r="AB27" s="1416">
        <v>0</v>
      </c>
      <c r="AC27" s="1209"/>
      <c r="AD27" s="1417"/>
      <c r="AE27" s="1416">
        <f t="shared" si="0"/>
        <v>4</v>
      </c>
      <c r="AF27" s="1209"/>
      <c r="AG27" s="1209"/>
      <c r="AH27" s="17"/>
      <c r="AI27" s="29" t="s">
        <v>249</v>
      </c>
      <c r="AJ27" s="21"/>
      <c r="AK27" s="1431">
        <v>2</v>
      </c>
      <c r="AL27" s="1434"/>
      <c r="AM27" s="1434"/>
      <c r="AN27" s="1434"/>
      <c r="AO27" s="1435"/>
      <c r="AP27" s="1431">
        <v>1</v>
      </c>
      <c r="AQ27" s="1432"/>
      <c r="AR27" s="1432"/>
      <c r="AS27" s="1432"/>
      <c r="AT27" s="1433"/>
      <c r="AU27" s="1431">
        <f t="shared" si="2"/>
        <v>3</v>
      </c>
      <c r="AV27" s="1432"/>
      <c r="AW27" s="1432"/>
      <c r="AX27" s="1432"/>
      <c r="AY27" s="1436"/>
      <c r="AZ27" s="10"/>
    </row>
    <row r="28" spans="1:52" ht="7.5" customHeight="1" x14ac:dyDescent="0.15">
      <c r="A28" s="53"/>
      <c r="B28" s="1477" t="s">
        <v>289</v>
      </c>
      <c r="C28" s="1477"/>
      <c r="D28" s="1477"/>
      <c r="E28" s="1477"/>
      <c r="F28" s="39"/>
      <c r="G28" s="1422">
        <v>6546</v>
      </c>
      <c r="H28" s="1423"/>
      <c r="I28" s="1423"/>
      <c r="J28" s="1424"/>
      <c r="K28" s="1422">
        <v>5472</v>
      </c>
      <c r="L28" s="1423"/>
      <c r="M28" s="1423"/>
      <c r="N28" s="1424"/>
      <c r="O28" s="1481">
        <v>6412</v>
      </c>
      <c r="P28" s="1482"/>
      <c r="Q28" s="1482"/>
      <c r="R28" s="1483"/>
      <c r="S28" s="1269"/>
      <c r="T28" s="1094"/>
      <c r="U28" s="54"/>
      <c r="V28" s="13"/>
      <c r="X28" s="1393" t="s">
        <v>216</v>
      </c>
      <c r="Y28" s="1418">
        <v>2</v>
      </c>
      <c r="Z28" s="1221"/>
      <c r="AA28" s="1454"/>
      <c r="AB28" s="1418">
        <v>0</v>
      </c>
      <c r="AC28" s="1221"/>
      <c r="AD28" s="1454"/>
      <c r="AE28" s="1418">
        <f t="shared" si="0"/>
        <v>2</v>
      </c>
      <c r="AF28" s="1221"/>
      <c r="AG28" s="1221"/>
      <c r="AH28" s="1136" t="s">
        <v>250</v>
      </c>
      <c r="AI28" s="1127"/>
      <c r="AJ28" s="970"/>
      <c r="AK28" s="1428">
        <v>1</v>
      </c>
      <c r="AL28" s="1429"/>
      <c r="AM28" s="1429"/>
      <c r="AN28" s="1429"/>
      <c r="AO28" s="1430"/>
      <c r="AP28" s="1428">
        <v>1</v>
      </c>
      <c r="AQ28" s="1429"/>
      <c r="AR28" s="1429"/>
      <c r="AS28" s="1429"/>
      <c r="AT28" s="1430"/>
      <c r="AU28" s="1428">
        <f t="shared" si="2"/>
        <v>2</v>
      </c>
      <c r="AV28" s="1429"/>
      <c r="AW28" s="1429"/>
      <c r="AX28" s="1429"/>
      <c r="AY28" s="1451"/>
      <c r="AZ28" s="10"/>
    </row>
    <row r="29" spans="1:52" ht="10.5" customHeight="1" x14ac:dyDescent="0.15">
      <c r="A29" s="32"/>
      <c r="B29" s="1478"/>
      <c r="C29" s="1478"/>
      <c r="D29" s="1478"/>
      <c r="E29" s="1478"/>
      <c r="F29" s="11"/>
      <c r="G29" s="1467"/>
      <c r="H29" s="1468"/>
      <c r="I29" s="1468"/>
      <c r="J29" s="1469"/>
      <c r="K29" s="1467"/>
      <c r="L29" s="1468"/>
      <c r="M29" s="1468"/>
      <c r="N29" s="1469"/>
      <c r="O29" s="1484"/>
      <c r="P29" s="1485"/>
      <c r="Q29" s="1485"/>
      <c r="R29" s="1486"/>
      <c r="S29" s="1255"/>
      <c r="T29" s="1052"/>
      <c r="U29" s="34"/>
      <c r="V29" s="13"/>
      <c r="X29" s="1393"/>
      <c r="Y29" s="1419"/>
      <c r="Z29" s="1420"/>
      <c r="AA29" s="1425"/>
      <c r="AB29" s="1419"/>
      <c r="AC29" s="1420"/>
      <c r="AD29" s="1425"/>
      <c r="AE29" s="1419"/>
      <c r="AF29" s="1420"/>
      <c r="AG29" s="1420"/>
      <c r="AH29" s="1132"/>
      <c r="AI29" s="1133"/>
      <c r="AJ29" s="1242"/>
      <c r="AK29" s="1443"/>
      <c r="AL29" s="1444"/>
      <c r="AM29" s="1444"/>
      <c r="AN29" s="1444"/>
      <c r="AO29" s="1445"/>
      <c r="AP29" s="1443"/>
      <c r="AQ29" s="1444"/>
      <c r="AR29" s="1444"/>
      <c r="AS29" s="1444"/>
      <c r="AT29" s="1445"/>
      <c r="AU29" s="1443"/>
      <c r="AV29" s="1444"/>
      <c r="AW29" s="1444"/>
      <c r="AX29" s="1444"/>
      <c r="AY29" s="1452"/>
      <c r="AZ29" s="10"/>
    </row>
    <row r="30" spans="1:52" ht="17.100000000000001" customHeight="1" x14ac:dyDescent="0.15">
      <c r="B30" s="60" t="s">
        <v>220</v>
      </c>
      <c r="C30" s="1" t="s">
        <v>497</v>
      </c>
      <c r="V30" s="24"/>
      <c r="W30" s="17"/>
      <c r="X30" s="29" t="s">
        <v>217</v>
      </c>
      <c r="Y30" s="1416">
        <v>1</v>
      </c>
      <c r="Z30" s="1209"/>
      <c r="AA30" s="1417"/>
      <c r="AB30" s="1416">
        <v>0</v>
      </c>
      <c r="AC30" s="1209"/>
      <c r="AD30" s="1417"/>
      <c r="AE30" s="1416">
        <f>Y30+AB30</f>
        <v>1</v>
      </c>
      <c r="AF30" s="1209"/>
      <c r="AG30" s="1209"/>
      <c r="AH30" s="1136" t="s">
        <v>286</v>
      </c>
      <c r="AI30" s="1127"/>
      <c r="AJ30" s="970"/>
      <c r="AK30" s="1473">
        <f>SUM(Y6:AA33,AK6:AO29)</f>
        <v>53</v>
      </c>
      <c r="AL30" s="1474"/>
      <c r="AM30" s="1474"/>
      <c r="AN30" s="1474"/>
      <c r="AO30" s="1475"/>
      <c r="AP30" s="1428">
        <f>SUM(AB6:AD33,AP6:AT29)</f>
        <v>8</v>
      </c>
      <c r="AQ30" s="1429"/>
      <c r="AR30" s="1429"/>
      <c r="AS30" s="1429"/>
      <c r="AT30" s="1430"/>
      <c r="AU30" s="1428">
        <f>SUM(AE6:AG33,AU6:AY29)</f>
        <v>61</v>
      </c>
      <c r="AV30" s="1429"/>
      <c r="AW30" s="1429"/>
      <c r="AX30" s="1429"/>
      <c r="AY30" s="1451"/>
      <c r="AZ30" s="10"/>
    </row>
    <row r="31" spans="1:52" ht="17.100000000000001" customHeight="1" x14ac:dyDescent="0.15">
      <c r="B31" s="60"/>
      <c r="V31" s="24"/>
      <c r="W31" s="17"/>
      <c r="X31" s="29" t="s">
        <v>218</v>
      </c>
      <c r="Y31" s="1416">
        <v>2</v>
      </c>
      <c r="Z31" s="1209"/>
      <c r="AA31" s="1417"/>
      <c r="AB31" s="1416">
        <v>0</v>
      </c>
      <c r="AC31" s="1209"/>
      <c r="AD31" s="1417"/>
      <c r="AE31" s="1416">
        <f>Y31+AB31</f>
        <v>2</v>
      </c>
      <c r="AF31" s="1209"/>
      <c r="AG31" s="1209"/>
      <c r="AH31" s="1470" t="s">
        <v>228</v>
      </c>
      <c r="AI31" s="1471"/>
      <c r="AJ31" s="1472"/>
      <c r="AK31" s="1464">
        <v>6</v>
      </c>
      <c r="AL31" s="1465"/>
      <c r="AM31" s="1465"/>
      <c r="AN31" s="1465"/>
      <c r="AO31" s="1466"/>
      <c r="AP31" s="1446">
        <v>2</v>
      </c>
      <c r="AQ31" s="1447"/>
      <c r="AR31" s="1447"/>
      <c r="AS31" s="1447"/>
      <c r="AT31" s="1448"/>
      <c r="AU31" s="1446">
        <f>SUM(AK31:AT31)</f>
        <v>8</v>
      </c>
      <c r="AV31" s="1447"/>
      <c r="AW31" s="1447"/>
      <c r="AX31" s="1447"/>
      <c r="AY31" s="1453"/>
      <c r="AZ31" s="10"/>
    </row>
    <row r="32" spans="1:52" ht="7.5" customHeight="1" x14ac:dyDescent="0.15">
      <c r="B32" s="60"/>
      <c r="V32" s="24"/>
      <c r="X32" s="1250" t="s">
        <v>219</v>
      </c>
      <c r="Y32" s="1418">
        <v>2</v>
      </c>
      <c r="Z32" s="1221"/>
      <c r="AA32" s="1454"/>
      <c r="AB32" s="1418">
        <v>0</v>
      </c>
      <c r="AC32" s="1221"/>
      <c r="AD32" s="1454"/>
      <c r="AE32" s="1418">
        <f>Y32+AB32</f>
        <v>2</v>
      </c>
      <c r="AF32" s="1221"/>
      <c r="AG32" s="1221"/>
      <c r="AH32" s="1130" t="s">
        <v>290</v>
      </c>
      <c r="AI32" s="1131"/>
      <c r="AJ32" s="1250"/>
      <c r="AK32" s="1437">
        <v>38.9</v>
      </c>
      <c r="AL32" s="1438"/>
      <c r="AM32" s="1438"/>
      <c r="AN32" s="1438"/>
      <c r="AO32" s="1439"/>
      <c r="AP32" s="1437">
        <v>49.9</v>
      </c>
      <c r="AQ32" s="1438"/>
      <c r="AR32" s="1438"/>
      <c r="AS32" s="1438"/>
      <c r="AT32" s="1439"/>
      <c r="AU32" s="1437">
        <v>40.299999999999997</v>
      </c>
      <c r="AV32" s="1438"/>
      <c r="AW32" s="1438"/>
      <c r="AX32" s="1438"/>
      <c r="AY32" s="1449"/>
      <c r="AZ32" s="10"/>
    </row>
    <row r="33" spans="1:52" ht="10.5" customHeight="1" x14ac:dyDescent="0.15">
      <c r="B33" s="60"/>
      <c r="V33" s="24"/>
      <c r="W33" s="32"/>
      <c r="X33" s="971"/>
      <c r="Y33" s="1467"/>
      <c r="Z33" s="1468"/>
      <c r="AA33" s="1469"/>
      <c r="AB33" s="1467"/>
      <c r="AC33" s="1468"/>
      <c r="AD33" s="1469"/>
      <c r="AE33" s="1467"/>
      <c r="AF33" s="1468"/>
      <c r="AG33" s="1468"/>
      <c r="AH33" s="1096"/>
      <c r="AI33" s="1052"/>
      <c r="AJ33" s="971"/>
      <c r="AK33" s="1440"/>
      <c r="AL33" s="1441"/>
      <c r="AM33" s="1441"/>
      <c r="AN33" s="1441"/>
      <c r="AO33" s="1442"/>
      <c r="AP33" s="1440"/>
      <c r="AQ33" s="1441"/>
      <c r="AR33" s="1441"/>
      <c r="AS33" s="1441"/>
      <c r="AT33" s="1442"/>
      <c r="AU33" s="1440"/>
      <c r="AV33" s="1441"/>
      <c r="AW33" s="1441"/>
      <c r="AX33" s="1441"/>
      <c r="AY33" s="1450"/>
      <c r="AZ33" s="10"/>
    </row>
    <row r="34" spans="1:52" s="12" customFormat="1" ht="17.100000000000001" customHeight="1" x14ac:dyDescent="0.15">
      <c r="A34" s="1"/>
      <c r="B34" s="60"/>
      <c r="C34" s="1"/>
      <c r="D34" s="1"/>
      <c r="E34" s="1"/>
      <c r="F34" s="1"/>
      <c r="G34" s="1"/>
      <c r="H34" s="1"/>
      <c r="I34" s="1"/>
      <c r="J34" s="1"/>
      <c r="K34" s="1"/>
      <c r="L34" s="1"/>
      <c r="M34" s="1"/>
      <c r="N34" s="1"/>
      <c r="O34" s="1"/>
      <c r="P34" s="1"/>
      <c r="Q34" s="1"/>
      <c r="R34" s="1"/>
      <c r="S34" s="1"/>
      <c r="T34" s="1"/>
      <c r="U34" s="1"/>
      <c r="V34" s="1"/>
      <c r="W34" s="1"/>
      <c r="X34" s="28" t="s">
        <v>220</v>
      </c>
      <c r="Y34" s="44" t="s">
        <v>292</v>
      </c>
      <c r="Z34" s="44"/>
      <c r="AA34" s="44"/>
      <c r="AB34" s="44"/>
      <c r="AC34" s="44"/>
      <c r="AD34" s="44"/>
      <c r="AE34" s="1"/>
      <c r="AF34" s="1"/>
      <c r="AG34" s="1"/>
      <c r="AH34" s="1"/>
      <c r="AI34" s="1"/>
      <c r="AJ34" s="1"/>
      <c r="AK34" s="1"/>
      <c r="AL34" s="1"/>
      <c r="AM34" s="1"/>
      <c r="AN34" s="1"/>
      <c r="AO34" s="1"/>
      <c r="AP34" s="1"/>
      <c r="AQ34" s="1"/>
      <c r="AR34" s="1"/>
      <c r="AS34" s="1"/>
      <c r="AT34" s="1"/>
      <c r="AU34" s="1"/>
      <c r="AV34" s="1"/>
      <c r="AW34" s="1"/>
      <c r="AX34" s="1"/>
      <c r="AY34" s="1"/>
    </row>
    <row r="35" spans="1:52" s="12" customFormat="1" ht="17.100000000000001" customHeight="1" x14ac:dyDescent="0.15">
      <c r="A35" s="1"/>
      <c r="B35" s="60"/>
      <c r="C35" s="1"/>
      <c r="D35" s="1"/>
      <c r="E35" s="1"/>
      <c r="F35" s="1"/>
      <c r="G35" s="1"/>
      <c r="H35" s="1"/>
      <c r="I35" s="1"/>
      <c r="J35" s="1"/>
      <c r="K35" s="1"/>
      <c r="L35" s="1"/>
      <c r="M35" s="1"/>
      <c r="N35" s="1"/>
      <c r="O35" s="1"/>
      <c r="P35" s="1"/>
      <c r="Q35" s="1"/>
      <c r="R35" s="1"/>
      <c r="S35" s="1"/>
      <c r="T35" s="1"/>
      <c r="U35" s="1"/>
      <c r="V35" s="1"/>
      <c r="W35" s="1"/>
      <c r="X35" s="1"/>
      <c r="AV35" s="1"/>
      <c r="AW35" s="1"/>
      <c r="AX35" s="1"/>
      <c r="AY35" s="1"/>
    </row>
    <row r="36" spans="1:52" ht="17.100000000000001" customHeight="1" x14ac:dyDescent="0.15">
      <c r="B36" s="55"/>
      <c r="Y36" s="44"/>
      <c r="Z36" s="44"/>
      <c r="AA36" s="44"/>
      <c r="AB36" s="44"/>
      <c r="AC36" s="44"/>
      <c r="AD36" s="44"/>
    </row>
    <row r="37" spans="1:52" ht="15.95" customHeight="1" x14ac:dyDescent="0.15">
      <c r="B37" s="55"/>
    </row>
    <row r="38" spans="1:52" x14ac:dyDescent="0.15">
      <c r="B38" s="55"/>
    </row>
  </sheetData>
  <mergeCells count="270">
    <mergeCell ref="G15:J15"/>
    <mergeCell ref="G16:J16"/>
    <mergeCell ref="G20:J20"/>
    <mergeCell ref="G5:J5"/>
    <mergeCell ref="K5:N5"/>
    <mergeCell ref="AK20:AO20"/>
    <mergeCell ref="G10:J10"/>
    <mergeCell ref="G6:J7"/>
    <mergeCell ref="G8:J8"/>
    <mergeCell ref="G9:J9"/>
    <mergeCell ref="G11:J11"/>
    <mergeCell ref="G12:J12"/>
    <mergeCell ref="W5:X5"/>
    <mergeCell ref="AE5:AG5"/>
    <mergeCell ref="AK5:AO5"/>
    <mergeCell ref="O5:R5"/>
    <mergeCell ref="S5:U5"/>
    <mergeCell ref="Y5:AA5"/>
    <mergeCell ref="AB5:AD5"/>
    <mergeCell ref="K12:N12"/>
    <mergeCell ref="K16:N16"/>
    <mergeCell ref="K15:N15"/>
    <mergeCell ref="K9:N9"/>
    <mergeCell ref="K8:N8"/>
    <mergeCell ref="B27:E27"/>
    <mergeCell ref="B28:E29"/>
    <mergeCell ref="O27:R27"/>
    <mergeCell ref="S27:U27"/>
    <mergeCell ref="G28:J29"/>
    <mergeCell ref="K28:N29"/>
    <mergeCell ref="O28:R29"/>
    <mergeCell ref="S28:T29"/>
    <mergeCell ref="G27:J27"/>
    <mergeCell ref="K27:N27"/>
    <mergeCell ref="X32:X33"/>
    <mergeCell ref="X28:X29"/>
    <mergeCell ref="AK31:AO31"/>
    <mergeCell ref="AH32:AJ33"/>
    <mergeCell ref="AK32:AO33"/>
    <mergeCell ref="Y31:AA31"/>
    <mergeCell ref="Y32:AA33"/>
    <mergeCell ref="AE31:AG31"/>
    <mergeCell ref="AE32:AG33"/>
    <mergeCell ref="AB28:AD29"/>
    <mergeCell ref="AH28:AJ29"/>
    <mergeCell ref="AB31:AD31"/>
    <mergeCell ref="AB32:AD33"/>
    <mergeCell ref="AH31:AJ31"/>
    <mergeCell ref="AH30:AJ30"/>
    <mergeCell ref="AK28:AO29"/>
    <mergeCell ref="AK30:AO30"/>
    <mergeCell ref="AU20:AY20"/>
    <mergeCell ref="AU21:AY21"/>
    <mergeCell ref="AU22:AY22"/>
    <mergeCell ref="A2:AY2"/>
    <mergeCell ref="G13:J13"/>
    <mergeCell ref="G14:J14"/>
    <mergeCell ref="K14:N14"/>
    <mergeCell ref="AX4:AY4"/>
    <mergeCell ref="B6:B7"/>
    <mergeCell ref="C6:C7"/>
    <mergeCell ref="O6:R7"/>
    <mergeCell ref="AP6:AT7"/>
    <mergeCell ref="AU6:AY7"/>
    <mergeCell ref="X6:X7"/>
    <mergeCell ref="B5:E5"/>
    <mergeCell ref="D6:D7"/>
    <mergeCell ref="K6:N7"/>
    <mergeCell ref="AP11:AT11"/>
    <mergeCell ref="AE14:AG14"/>
    <mergeCell ref="AJ6:AJ7"/>
    <mergeCell ref="AE6:AG7"/>
    <mergeCell ref="AE8:AG8"/>
    <mergeCell ref="K13:N13"/>
    <mergeCell ref="E6:E7"/>
    <mergeCell ref="K10:N10"/>
    <mergeCell ref="AU1:AY1"/>
    <mergeCell ref="AE9:AG9"/>
    <mergeCell ref="AK13:AO13"/>
    <mergeCell ref="AK6:AO7"/>
    <mergeCell ref="AK12:AO12"/>
    <mergeCell ref="AU5:AY5"/>
    <mergeCell ref="Y6:AA7"/>
    <mergeCell ref="Y8:AA8"/>
    <mergeCell ref="Y9:AA9"/>
    <mergeCell ref="Y10:AA10"/>
    <mergeCell ref="S6:U7"/>
    <mergeCell ref="AK8:AO8"/>
    <mergeCell ref="AK9:AO9"/>
    <mergeCell ref="AK10:AO10"/>
    <mergeCell ref="AK11:AO11"/>
    <mergeCell ref="AU13:AY13"/>
    <mergeCell ref="AE10:AG10"/>
    <mergeCell ref="AE11:AG11"/>
    <mergeCell ref="AU12:AY12"/>
    <mergeCell ref="O8:R8"/>
    <mergeCell ref="O9:R9"/>
    <mergeCell ref="O10:R10"/>
    <mergeCell ref="S8:U8"/>
    <mergeCell ref="G26:J26"/>
    <mergeCell ref="G17:J17"/>
    <mergeCell ref="G18:J18"/>
    <mergeCell ref="K25:N25"/>
    <mergeCell ref="K26:N26"/>
    <mergeCell ref="K24:N24"/>
    <mergeCell ref="G22:J22"/>
    <mergeCell ref="G23:J23"/>
    <mergeCell ref="G25:J25"/>
    <mergeCell ref="G24:J24"/>
    <mergeCell ref="K20:N20"/>
    <mergeCell ref="K21:N21"/>
    <mergeCell ref="K22:N22"/>
    <mergeCell ref="K23:N23"/>
    <mergeCell ref="G19:J19"/>
    <mergeCell ref="G21:J21"/>
    <mergeCell ref="K11:N11"/>
    <mergeCell ref="O21:R21"/>
    <mergeCell ref="O18:R18"/>
    <mergeCell ref="O19:R19"/>
    <mergeCell ref="S18:U18"/>
    <mergeCell ref="S19:U19"/>
    <mergeCell ref="S20:U20"/>
    <mergeCell ref="S21:U21"/>
    <mergeCell ref="O11:R11"/>
    <mergeCell ref="O17:R17"/>
    <mergeCell ref="O12:R12"/>
    <mergeCell ref="O13:R13"/>
    <mergeCell ref="O14:R14"/>
    <mergeCell ref="O16:R16"/>
    <mergeCell ref="O15:R15"/>
    <mergeCell ref="K19:N19"/>
    <mergeCell ref="K18:N18"/>
    <mergeCell ref="K17:N17"/>
    <mergeCell ref="S9:U9"/>
    <mergeCell ref="S10:U10"/>
    <mergeCell ref="O23:R23"/>
    <mergeCell ref="O24:R24"/>
    <mergeCell ref="O25:R25"/>
    <mergeCell ref="O26:R26"/>
    <mergeCell ref="O22:R22"/>
    <mergeCell ref="S24:U24"/>
    <mergeCell ref="S25:U25"/>
    <mergeCell ref="S22:U22"/>
    <mergeCell ref="S23:U23"/>
    <mergeCell ref="S26:U26"/>
    <mergeCell ref="O20:R20"/>
    <mergeCell ref="Y18:AA18"/>
    <mergeCell ref="Y19:AA19"/>
    <mergeCell ref="S17:U17"/>
    <mergeCell ref="S14:U14"/>
    <mergeCell ref="S12:U12"/>
    <mergeCell ref="S15:U15"/>
    <mergeCell ref="S16:U16"/>
    <mergeCell ref="Y11:AA11"/>
    <mergeCell ref="Y12:AA12"/>
    <mergeCell ref="Y13:AA13"/>
    <mergeCell ref="Y14:AA14"/>
    <mergeCell ref="S13:U13"/>
    <mergeCell ref="Y15:AA15"/>
    <mergeCell ref="S11:U11"/>
    <mergeCell ref="Y16:AA16"/>
    <mergeCell ref="AB22:AD22"/>
    <mergeCell ref="AB23:AD23"/>
    <mergeCell ref="AB24:AD24"/>
    <mergeCell ref="AB25:AD25"/>
    <mergeCell ref="AB26:AD26"/>
    <mergeCell ref="AB27:AD27"/>
    <mergeCell ref="Y28:AA29"/>
    <mergeCell ref="Y30:AA30"/>
    <mergeCell ref="Y24:AA24"/>
    <mergeCell ref="Y25:AA25"/>
    <mergeCell ref="Y27:AA27"/>
    <mergeCell ref="Y22:AA22"/>
    <mergeCell ref="Y23:AA23"/>
    <mergeCell ref="Y26:AA26"/>
    <mergeCell ref="AB20:AD20"/>
    <mergeCell ref="AB21:AD21"/>
    <mergeCell ref="AE20:AG20"/>
    <mergeCell ref="AE21:AG21"/>
    <mergeCell ref="AB18:AD18"/>
    <mergeCell ref="AB13:AD13"/>
    <mergeCell ref="AB12:AD12"/>
    <mergeCell ref="AB14:AD14"/>
    <mergeCell ref="AB15:AD15"/>
    <mergeCell ref="AB16:AD16"/>
    <mergeCell ref="AB17:AD17"/>
    <mergeCell ref="AE15:AG15"/>
    <mergeCell ref="AE16:AG16"/>
    <mergeCell ref="AE17:AG17"/>
    <mergeCell ref="AE12:AG12"/>
    <mergeCell ref="AE13:AG13"/>
    <mergeCell ref="AU14:AY14"/>
    <mergeCell ref="AU15:AY15"/>
    <mergeCell ref="AU8:AY8"/>
    <mergeCell ref="AU9:AY9"/>
    <mergeCell ref="AU10:AY10"/>
    <mergeCell ref="AU11:AY11"/>
    <mergeCell ref="AP10:AT10"/>
    <mergeCell ref="AP12:AT12"/>
    <mergeCell ref="AP8:AT8"/>
    <mergeCell ref="AP9:AT9"/>
    <mergeCell ref="AU24:AY24"/>
    <mergeCell ref="AU25:AY25"/>
    <mergeCell ref="AU26:AY26"/>
    <mergeCell ref="AP32:AT33"/>
    <mergeCell ref="AP27:AT27"/>
    <mergeCell ref="AP28:AT29"/>
    <mergeCell ref="AP30:AT30"/>
    <mergeCell ref="AP31:AT31"/>
    <mergeCell ref="AU16:AY16"/>
    <mergeCell ref="AU17:AY17"/>
    <mergeCell ref="AU19:AY19"/>
    <mergeCell ref="AU23:AY23"/>
    <mergeCell ref="AU18:AY18"/>
    <mergeCell ref="AU32:AY33"/>
    <mergeCell ref="AU28:AY29"/>
    <mergeCell ref="AU30:AY30"/>
    <mergeCell ref="AU31:AY31"/>
    <mergeCell ref="AU27:AY27"/>
    <mergeCell ref="AP16:AT16"/>
    <mergeCell ref="AP25:AT25"/>
    <mergeCell ref="AP26:AT26"/>
    <mergeCell ref="AP20:AT20"/>
    <mergeCell ref="AP21:AT21"/>
    <mergeCell ref="AP23:AT23"/>
    <mergeCell ref="AP17:AT17"/>
    <mergeCell ref="AP13:AT13"/>
    <mergeCell ref="AP18:AT18"/>
    <mergeCell ref="AP19:AT19"/>
    <mergeCell ref="AP14:AT14"/>
    <mergeCell ref="AP15:AT15"/>
    <mergeCell ref="AK27:AO27"/>
    <mergeCell ref="AK24:AO24"/>
    <mergeCell ref="AK25:AO25"/>
    <mergeCell ref="AK26:AO26"/>
    <mergeCell ref="AK22:AO22"/>
    <mergeCell ref="AK19:AO19"/>
    <mergeCell ref="AK18:AO18"/>
    <mergeCell ref="AK16:AO16"/>
    <mergeCell ref="AK17:AO17"/>
    <mergeCell ref="AP24:AT24"/>
    <mergeCell ref="AK23:AO23"/>
    <mergeCell ref="AK15:AO15"/>
    <mergeCell ref="AK21:AO21"/>
    <mergeCell ref="AP22:AT22"/>
    <mergeCell ref="AK14:AO14"/>
    <mergeCell ref="A3:E3"/>
    <mergeCell ref="AB30:AD30"/>
    <mergeCell ref="AI6:AI7"/>
    <mergeCell ref="AE26:AG26"/>
    <mergeCell ref="AE27:AG27"/>
    <mergeCell ref="AE28:AG29"/>
    <mergeCell ref="AE30:AG30"/>
    <mergeCell ref="AH6:AH7"/>
    <mergeCell ref="AE22:AG22"/>
    <mergeCell ref="AE23:AG23"/>
    <mergeCell ref="T4:U4"/>
    <mergeCell ref="AE25:AG25"/>
    <mergeCell ref="AE19:AG19"/>
    <mergeCell ref="AE18:AG18"/>
    <mergeCell ref="AE24:AG24"/>
    <mergeCell ref="AB6:AD7"/>
    <mergeCell ref="AB8:AD8"/>
    <mergeCell ref="AB9:AD9"/>
    <mergeCell ref="AB10:AD10"/>
    <mergeCell ref="AB11:AD11"/>
    <mergeCell ref="AB19:AD19"/>
    <mergeCell ref="Y20:AA20"/>
    <mergeCell ref="Y21:AA21"/>
    <mergeCell ref="Y17:AA17"/>
  </mergeCells>
  <phoneticPr fontId="2"/>
  <pageMargins left="0.59055118110236227" right="0.19685039370078741" top="0.39370078740157483" bottom="0.19685039370078741" header="0.51181102362204722" footer="0.19685039370078741"/>
  <pageSetup paperSize="9" orientation="landscape" r:id="rId1"/>
  <headerFooter alignWithMargins="0">
    <oddFooter>&amp;C
- 7 -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13</vt:i4>
      </vt:variant>
    </vt:vector>
  </HeadingPairs>
  <TitlesOfParts>
    <vt:vector size="40" baseType="lpstr">
      <vt:lpstr>表紙</vt:lpstr>
      <vt:lpstr>目次 </vt:lpstr>
      <vt:lpstr>１-決算･予算</vt:lpstr>
      <vt:lpstr>１-元.決算･予算 -2 </vt:lpstr>
      <vt:lpstr>（１）生徒納付金</vt:lpstr>
      <vt:lpstr>（２）補助金</vt:lpstr>
      <vt:lpstr>（３）借入金等</vt:lpstr>
      <vt:lpstr>（４）人件費</vt:lpstr>
      <vt:lpstr>（５）本務教職員給与</vt:lpstr>
      <vt:lpstr>（６-1）元年度決算高校教諭給与調1　</vt:lpstr>
      <vt:lpstr>（６-1）元年度決算高校教諭給与調2　</vt:lpstr>
      <vt:lpstr>（６-1）元年度決算見込給与状況3</vt:lpstr>
      <vt:lpstr>（6-1）元年度決算見込給与状況4 </vt:lpstr>
      <vt:lpstr>（６-1）2年度決算見込高校教諭給与調1　</vt:lpstr>
      <vt:lpstr>（６-1）2年度決算見込高校教諭給与調2</vt:lpstr>
      <vt:lpstr>（６-1）2年度決算見込給与状況3 </vt:lpstr>
      <vt:lpstr>（6-1）2年度決算見込給与状況4</vt:lpstr>
      <vt:lpstr>　（６-2）給与等規程整備状況</vt:lpstr>
      <vt:lpstr>　（７）施設関係支出内訳</vt:lpstr>
      <vt:lpstr>　（８）法人本部負担金内訳</vt:lpstr>
      <vt:lpstr>　２.借入金内訳</vt:lpstr>
      <vt:lpstr>３.未払金・手形債務内訳</vt:lpstr>
      <vt:lpstr>４.退学者及び原級留置者</vt:lpstr>
      <vt:lpstr>５.卒業生の進路状況 </vt:lpstr>
      <vt:lpstr>６.教職員の状況 </vt:lpstr>
      <vt:lpstr>７.学級編成の状況</vt:lpstr>
      <vt:lpstr>7.学級編成の状況-2</vt:lpstr>
      <vt:lpstr>'　２.借入金内訳'!Print_Area</vt:lpstr>
      <vt:lpstr>'（４）人件費'!Print_Area</vt:lpstr>
      <vt:lpstr>'（５）本務教職員給与'!Print_Area</vt:lpstr>
      <vt:lpstr>'（6-1）2年度決算見込給与状況4'!Print_Area</vt:lpstr>
      <vt:lpstr>'（６-1）2年度決算見込高校教諭給与調1　'!Print_Area</vt:lpstr>
      <vt:lpstr>'（６-1）2年度決算見込高校教諭給与調2'!Print_Area</vt:lpstr>
      <vt:lpstr>'（6-1）元年度決算見込給与状況4 '!Print_Area</vt:lpstr>
      <vt:lpstr>'（６-1）元年度決算高校教諭給与調1　'!Print_Area</vt:lpstr>
      <vt:lpstr>'（６-1）元年度決算高校教諭給与調2　'!Print_Area</vt:lpstr>
      <vt:lpstr>'１-決算･予算'!Print_Area</vt:lpstr>
      <vt:lpstr>'１-元.決算･予算 -2 '!Print_Area</vt:lpstr>
      <vt:lpstr>表紙!Print_Area</vt:lpstr>
      <vt:lpstr>'目次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eq5</dc:creator>
  <cp:lastModifiedBy>hs-user05</cp:lastModifiedBy>
  <cp:lastPrinted>2020-07-07T05:36:39Z</cp:lastPrinted>
  <dcterms:created xsi:type="dcterms:W3CDTF">2003-04-16T06:01:40Z</dcterms:created>
  <dcterms:modified xsi:type="dcterms:W3CDTF">2020-07-08T01:26:16Z</dcterms:modified>
</cp:coreProperties>
</file>